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TS=25hr_template" sheetId="1" r:id="rId4"/>
    <sheet state="visible" name="Sheet3" sheetId="2" r:id="rId5"/>
    <sheet state="visible" name="Sheet2" sheetId="3" r:id="rId6"/>
    <sheet state="visible" name="Sheet1" sheetId="4" r:id="rId7"/>
    <sheet state="visible" name="Copy of ECTS=25hr_template" sheetId="5" r:id="rId8"/>
    <sheet state="hidden" name="DPHR" sheetId="6" r:id="rId9"/>
  </sheets>
  <definedNames/>
  <calcPr/>
  <extLst>
    <ext uri="GoogleSheetsCustomDataVersion2">
      <go:sheetsCustomData xmlns:go="http://customooxmlschemas.google.com/" r:id="rId10" roundtripDataChecksum="YG8Eur2uh0Q8Qzl7WfNlSFJEwoWPkpKB8wWX2ueB/pM="/>
    </ext>
  </extLst>
</workbook>
</file>

<file path=xl/sharedStrings.xml><?xml version="1.0" encoding="utf-8"?>
<sst xmlns="http://schemas.openxmlformats.org/spreadsheetml/2006/main" count="1380" uniqueCount="411">
  <si>
    <t>Republic of Iraq - Ministry of Higher Education and Scientific Research</t>
  </si>
  <si>
    <t>جمهورية العراق - وزارة التعليم العالي والبحث العلمي</t>
  </si>
  <si>
    <t>University of Information and Communication Technology-College of Medical Informatics</t>
  </si>
  <si>
    <t>جامعة تكنولوجيا المعلومات والاتصالات-كلية المعلوماتية الطبية الحيوية</t>
  </si>
  <si>
    <t xml:space="preserve">Bachelor of Science in Intelligent Medical Systems (First cycle) </t>
  </si>
  <si>
    <t xml:space="preserve"> بكالوريوس علوم في الانظمة الطبية الذكية(الدورة الأولى) </t>
  </si>
  <si>
    <r>
      <rPr>
        <rFont val="Arial"/>
        <b/>
        <color theme="1"/>
        <sz val="14.0"/>
      </rPr>
      <t xml:space="preserve">Four years (Eight semesters) - 240 ECTS credits - </t>
    </r>
    <r>
      <rPr>
        <rFont val="Arial"/>
        <b/>
        <color rgb="FFFF0000"/>
        <sz val="14.0"/>
      </rPr>
      <t>1 ECTS = 25 hr</t>
    </r>
  </si>
  <si>
    <t>أربع سنوات (ثمانية فصول دراسية) - ٢٤٠ وحدة اوربية - كل وحدة اوربية =  ٢٥ ساعة</t>
  </si>
  <si>
    <t>Program Curriculum (2024 - 2025)</t>
  </si>
  <si>
    <t>المنهاج الدراسي للعام ٢٠٢4-٢٠٢5</t>
  </si>
  <si>
    <t>Level</t>
  </si>
  <si>
    <t>Semester</t>
  </si>
  <si>
    <t>No.</t>
  </si>
  <si>
    <t>Module Code</t>
  </si>
  <si>
    <t>Module Name in English</t>
  </si>
  <si>
    <t>اسم المادة الدراسية</t>
  </si>
  <si>
    <t>Language</t>
  </si>
  <si>
    <t>SSWL (hr/w)</t>
  </si>
  <si>
    <t>Exam hr/sem</t>
  </si>
  <si>
    <t>SSWL</t>
  </si>
  <si>
    <t>USSWL</t>
  </si>
  <si>
    <t>SWL</t>
  </si>
  <si>
    <t>ECTS</t>
  </si>
  <si>
    <t>Module Type</t>
  </si>
  <si>
    <t>Prerequisite Module(s) Code</t>
  </si>
  <si>
    <t>CL (hr/w)</t>
  </si>
  <si>
    <t>Lect (hr/w)</t>
  </si>
  <si>
    <t>Lab (hr/w)</t>
  </si>
  <si>
    <t>Pr (hr/w)</t>
  </si>
  <si>
    <t>Tut (hr/w)</t>
  </si>
  <si>
    <t>Semn (hr/w)</t>
  </si>
  <si>
    <t>hr/sem</t>
  </si>
  <si>
    <t>One</t>
  </si>
  <si>
    <t>ITC310000</t>
  </si>
  <si>
    <t xml:space="preserve">Biology </t>
  </si>
  <si>
    <t xml:space="preserve">علم الاحياء </t>
  </si>
  <si>
    <t>English</t>
  </si>
  <si>
    <t>C</t>
  </si>
  <si>
    <t>/</t>
  </si>
  <si>
    <t xml:space="preserve">First </t>
  </si>
  <si>
    <t>ITC310011</t>
  </si>
  <si>
    <t>Computer Programming I</t>
  </si>
  <si>
    <t>برمجة الحاسوب 1</t>
  </si>
  <si>
    <t>B</t>
  </si>
  <si>
    <t>ITC310020</t>
  </si>
  <si>
    <t>Computer Fundamentals</t>
  </si>
  <si>
    <t>أساسيات الحاسوب</t>
  </si>
  <si>
    <t>ITC310030</t>
  </si>
  <si>
    <t xml:space="preserve">Mathematics </t>
  </si>
  <si>
    <t xml:space="preserve">رياضيات </t>
  </si>
  <si>
    <t>ITC310040</t>
  </si>
  <si>
    <t>Introduction to Medical Informatics</t>
  </si>
  <si>
    <t>مقدمة في المعلوماتية الطبية</t>
  </si>
  <si>
    <t>ITC000000</t>
  </si>
  <si>
    <t xml:space="preserve"> Democracy and Human Rights</t>
  </si>
  <si>
    <t xml:space="preserve">الديمقراطية وحقوق الانسان </t>
  </si>
  <si>
    <t>Arabic</t>
  </si>
  <si>
    <t>S</t>
  </si>
  <si>
    <t>Total</t>
  </si>
  <si>
    <t>Two</t>
  </si>
  <si>
    <t>ITC310012</t>
  </si>
  <si>
    <t>Computer Programming II</t>
  </si>
  <si>
    <t>برمجة الحاسوب 2</t>
  </si>
  <si>
    <t>ITC310050</t>
  </si>
  <si>
    <t>General Anatomy and Physiology</t>
  </si>
  <si>
    <t>علم التشريح العام وعلم وظائف الأعضاء</t>
  </si>
  <si>
    <t>ITC310060</t>
  </si>
  <si>
    <t>Molecular Biology</t>
  </si>
  <si>
    <t>علم الاحياء الجزيئي</t>
  </si>
  <si>
    <t>ITC310070</t>
  </si>
  <si>
    <t>Logic Design</t>
  </si>
  <si>
    <t>تصميم منطقي</t>
  </si>
  <si>
    <t>ITC310080</t>
  </si>
  <si>
    <t>Medical Devices and Terminology</t>
  </si>
  <si>
    <t>مصطلحات واجهزة طبية</t>
  </si>
  <si>
    <t>ITC000031</t>
  </si>
  <si>
    <t>English Language I</t>
  </si>
  <si>
    <t xml:space="preserve">اللغة الإنجليزية 1  </t>
  </si>
  <si>
    <t>ITC000041</t>
  </si>
  <si>
    <t>Arabic Language I</t>
  </si>
  <si>
    <t>اللغة العربية 1</t>
  </si>
  <si>
    <t xml:space="preserve">Second </t>
  </si>
  <si>
    <t>Three</t>
  </si>
  <si>
    <t>ITC310090</t>
  </si>
  <si>
    <t>Object Oriented Programming</t>
  </si>
  <si>
    <t>برمجة كيانية</t>
  </si>
  <si>
    <t>ITC310100</t>
  </si>
  <si>
    <t>Data Structures</t>
  </si>
  <si>
    <t>هياكل البيانات</t>
  </si>
  <si>
    <t>ITC310110</t>
  </si>
  <si>
    <t>Discrete Mathematics</t>
  </si>
  <si>
    <t>الرياضيات المتقطعة</t>
  </si>
  <si>
    <t>ITC310120</t>
  </si>
  <si>
    <t>Human Diseases for the Health Professions</t>
  </si>
  <si>
    <t>أمراض الإنسان للمهن الصحية</t>
  </si>
  <si>
    <t>ITC310130</t>
  </si>
  <si>
    <t>Operating Systems</t>
  </si>
  <si>
    <t>أنظمة التشغيل</t>
  </si>
  <si>
    <t>ITC000010</t>
  </si>
  <si>
    <t xml:space="preserve">  Crimes of the baath regime in Iraq</t>
  </si>
  <si>
    <t xml:space="preserve">جرائم نظام البعث في العراق </t>
  </si>
  <si>
    <t>Four</t>
  </si>
  <si>
    <t>ITC310140</t>
  </si>
  <si>
    <t>Biochemistry</t>
  </si>
  <si>
    <t>الكيمياء الحيوية</t>
  </si>
  <si>
    <t>ITC310150</t>
  </si>
  <si>
    <t>Bioinformatics</t>
  </si>
  <si>
    <t>المعلوماتية الحيوية</t>
  </si>
  <si>
    <t>ITC310160</t>
  </si>
  <si>
    <t>Database Systems</t>
  </si>
  <si>
    <t>نظم قواعد البيانات</t>
  </si>
  <si>
    <t>ITC310170</t>
  </si>
  <si>
    <t>Statistics and Probability</t>
  </si>
  <si>
    <t>الإحصاء والاحتمالية</t>
  </si>
  <si>
    <t>ITC310180</t>
  </si>
  <si>
    <t>Data Science Ethics</t>
  </si>
  <si>
    <t>اخلاقيات علوم البيانات</t>
  </si>
  <si>
    <t>ITC000032</t>
  </si>
  <si>
    <t>English Language II</t>
  </si>
  <si>
    <t>اللغة الإنجليزية 2</t>
  </si>
  <si>
    <t>ITC000042</t>
  </si>
  <si>
    <t>Arabic Language II</t>
  </si>
  <si>
    <t>اللغة العربية 2</t>
  </si>
  <si>
    <t xml:space="preserve">Third </t>
  </si>
  <si>
    <t>Five</t>
  </si>
  <si>
    <t>ITC310190</t>
  </si>
  <si>
    <t>Artificial Intelligence</t>
  </si>
  <si>
    <t>الذكاء الاصطناعي</t>
  </si>
  <si>
    <t>ITC310200</t>
  </si>
  <si>
    <t>Image Processing</t>
  </si>
  <si>
    <t>معالجة الصور</t>
  </si>
  <si>
    <t>ITC310210</t>
  </si>
  <si>
    <t xml:space="preserve">    Geographical Information Systems </t>
  </si>
  <si>
    <t xml:space="preserve">نظم المعلومات الجغرافية </t>
  </si>
  <si>
    <t>ITC310220</t>
  </si>
  <si>
    <t>Applications Development</t>
  </si>
  <si>
    <t>تطوير التطبيقات</t>
  </si>
  <si>
    <t>ITC310230</t>
  </si>
  <si>
    <t>Software Engineering</t>
  </si>
  <si>
    <t>هندسة البرمجيات</t>
  </si>
  <si>
    <t>ITC310240</t>
  </si>
  <si>
    <t>Computer Networks</t>
  </si>
  <si>
    <t>شبكات الحاسوب</t>
  </si>
  <si>
    <t>Six</t>
  </si>
  <si>
    <t>ITC310250</t>
  </si>
  <si>
    <t>Web  Development</t>
  </si>
  <si>
    <t>تطويرمواقع الويب</t>
  </si>
  <si>
    <t>ITC310260</t>
  </si>
  <si>
    <t>Machine Learning</t>
  </si>
  <si>
    <t>التعلم الالي</t>
  </si>
  <si>
    <t>ITC310270</t>
  </si>
  <si>
    <t>Computer Vision</t>
  </si>
  <si>
    <t>الرؤية بالحاسوب</t>
  </si>
  <si>
    <t>ITC310280</t>
  </si>
  <si>
    <t>Embedded Systems</t>
  </si>
  <si>
    <t>الأنظمة المضمنة</t>
  </si>
  <si>
    <t>ITC310290</t>
  </si>
  <si>
    <t>Mobile Applications</t>
  </si>
  <si>
    <t>تطبيقات الهاتف المحمول</t>
  </si>
  <si>
    <t>ITC310300</t>
  </si>
  <si>
    <t>Wireless Sensor Networks</t>
  </si>
  <si>
    <t>شبكات الاستشعار اللاسلكية</t>
  </si>
  <si>
    <t>UGIV</t>
  </si>
  <si>
    <t>Seven</t>
  </si>
  <si>
    <t>ITC310310</t>
  </si>
  <si>
    <t>Cloud Computing</t>
  </si>
  <si>
    <t xml:space="preserve">الحوسبة السحابية
</t>
  </si>
  <si>
    <t>E</t>
  </si>
  <si>
    <t>ITC310320</t>
  </si>
  <si>
    <t xml:space="preserve"> Data Mining</t>
  </si>
  <si>
    <t>تنقيب البيانات</t>
  </si>
  <si>
    <t>ITC310330</t>
  </si>
  <si>
    <t>Electronic Health Records</t>
  </si>
  <si>
    <t>السجلات الصحية الإلكترونية</t>
  </si>
  <si>
    <t>ITC310040,ITC310160</t>
  </si>
  <si>
    <t>ITC310340</t>
  </si>
  <si>
    <t>Deep Learning</t>
  </si>
  <si>
    <t>التعلم العميق</t>
  </si>
  <si>
    <t>ITC310350</t>
  </si>
  <si>
    <t>Simulation and Modeling in Medical Applications</t>
  </si>
  <si>
    <t>المحاكاة والنمذجة في التطبيقات الطبية</t>
  </si>
  <si>
    <t>ITC310190,ITC310240</t>
  </si>
  <si>
    <t>ITC310361</t>
  </si>
  <si>
    <t>Final Project I</t>
  </si>
  <si>
    <t>المشروع النهائي I</t>
  </si>
  <si>
    <t>Eight</t>
  </si>
  <si>
    <t>ITC310370</t>
  </si>
  <si>
    <t>Big Data Analytics</t>
  </si>
  <si>
    <t>تحليل البيانات الضخمة</t>
  </si>
  <si>
    <t>ITC310380</t>
  </si>
  <si>
    <t xml:space="preserve"> Information Security</t>
  </si>
  <si>
    <t>أمنية المعلومات</t>
  </si>
  <si>
    <t>ITC310390</t>
  </si>
  <si>
    <t>Health Care Systems Administration</t>
  </si>
  <si>
    <t>إدارة نظم الرعاية الصحية</t>
  </si>
  <si>
    <t>ITC310040,ITC310160,ITC310240</t>
  </si>
  <si>
    <t>ITC310400</t>
  </si>
  <si>
    <t>Human and Computer Interaction</t>
  </si>
  <si>
    <t>تفاعل الإنسان والحاسوب</t>
  </si>
  <si>
    <t>ITC310220, ITC310290</t>
  </si>
  <si>
    <t>ITC310410</t>
  </si>
  <si>
    <t xml:space="preserve"> Medical Multimedia</t>
  </si>
  <si>
    <t>الوسائط المتعددة الطبية</t>
  </si>
  <si>
    <t>ITC310362</t>
  </si>
  <si>
    <t>Final Project II</t>
  </si>
  <si>
    <t>المشروع النهائي II</t>
  </si>
  <si>
    <t>Must be 240 ECTS</t>
  </si>
  <si>
    <t>Note: The student should complete 4 weeks of Summer Internships to fullfil the requirements of the Bachelor's degree</t>
  </si>
  <si>
    <t>Structured SWL (hr/w) type</t>
  </si>
  <si>
    <t>CL</t>
  </si>
  <si>
    <t>Class Lecture</t>
  </si>
  <si>
    <t>Module type</t>
  </si>
  <si>
    <t>Basic learning activities</t>
  </si>
  <si>
    <t xml:space="preserve">SWL: </t>
  </si>
  <si>
    <t>Student Workload</t>
  </si>
  <si>
    <t>Lab</t>
  </si>
  <si>
    <t>Laboratory</t>
  </si>
  <si>
    <t>Core learning activity</t>
  </si>
  <si>
    <t xml:space="preserve">SSWL: </t>
  </si>
  <si>
    <t>Structured SWL</t>
  </si>
  <si>
    <t>Pr</t>
  </si>
  <si>
    <t>Practical Training</t>
  </si>
  <si>
    <t>Suport or related learning activity</t>
  </si>
  <si>
    <t xml:space="preserve">USSWL: </t>
  </si>
  <si>
    <t>Unstructured SWL</t>
  </si>
  <si>
    <t>Tut</t>
  </si>
  <si>
    <t>Tutorial</t>
  </si>
  <si>
    <t>Elective learning activity</t>
  </si>
  <si>
    <t>Lect</t>
  </si>
  <si>
    <t>Online lecture</t>
  </si>
  <si>
    <t>Semn</t>
  </si>
  <si>
    <t>Seminar</t>
  </si>
  <si>
    <t>Note: Columns O, Q and R are progrmaed, protected and should not be edited</t>
  </si>
  <si>
    <t>Name of University</t>
  </si>
  <si>
    <t xml:space="preserve">اسم الجامعة </t>
  </si>
  <si>
    <t xml:space="preserve">Bachelor's degree in Electrical Engineering (First cycle) </t>
  </si>
  <si>
    <t xml:space="preserve"> بكالوريوس في الهندسة الكهربائية (الدورة الأولى) </t>
  </si>
  <si>
    <r>
      <rPr>
        <rFont val="Arial"/>
        <b/>
        <color rgb="FF000000"/>
        <sz val="10.0"/>
      </rPr>
      <t xml:space="preserve">Four years (Eight semesters) - 240 ECTS credits - </t>
    </r>
    <r>
      <rPr>
        <rFont val="Arial"/>
        <b/>
        <color rgb="FFFF0000"/>
        <sz val="10.0"/>
      </rPr>
      <t>1 ECTS = 25 hr</t>
    </r>
  </si>
  <si>
    <t>Program Curriculum (2023 - 2024)</t>
  </si>
  <si>
    <t>المنهاج الدراسي للعام ٢٠٢٣-٢٠٢٤</t>
  </si>
  <si>
    <t>UoB12345</t>
  </si>
  <si>
    <t>Academic English</t>
  </si>
  <si>
    <t>الانجليزية الأكاديمية</t>
  </si>
  <si>
    <t>UGI</t>
  </si>
  <si>
    <t>UoB12346</t>
  </si>
  <si>
    <t>Physical Electronics</t>
  </si>
  <si>
    <t>الإلكترونيات الفيزيائية</t>
  </si>
  <si>
    <t>UoB12347</t>
  </si>
  <si>
    <t>Mathematics</t>
  </si>
  <si>
    <t>الرياضيات</t>
  </si>
  <si>
    <t>UoB12348</t>
  </si>
  <si>
    <t>Electrical Circuits</t>
  </si>
  <si>
    <t>الدوائر الكهربائية</t>
  </si>
  <si>
    <t>UoB12349</t>
  </si>
  <si>
    <t>Computer Programming</t>
  </si>
  <si>
    <t>برمجة الحاسب الآلي</t>
  </si>
  <si>
    <t>UGII</t>
  </si>
  <si>
    <t>UGIII</t>
  </si>
  <si>
    <t>A</t>
  </si>
  <si>
    <t>UoB12311</t>
  </si>
  <si>
    <t>Mobile Communicaion</t>
  </si>
  <si>
    <t>UoB12312</t>
  </si>
  <si>
    <t>Neural Networks</t>
  </si>
  <si>
    <t>UoB12313</t>
  </si>
  <si>
    <t>Internet of Things</t>
  </si>
  <si>
    <t>D</t>
  </si>
  <si>
    <t>UNIVERSITYo of Bghdad</t>
  </si>
  <si>
    <t>Bachelor's level (First cycle) - Honors Bachelor degree in Pharmacy</t>
  </si>
  <si>
    <t>Five years (Ten semesters) - 300 ECTS credits - 1 ECTS = 25</t>
  </si>
  <si>
    <t>M Code</t>
  </si>
  <si>
    <t>Module Title</t>
  </si>
  <si>
    <t>Type</t>
  </si>
  <si>
    <t>Prerequisite Module(s)</t>
  </si>
  <si>
    <t>P (hr/w)</t>
  </si>
  <si>
    <t>Clin (hr/w)</t>
  </si>
  <si>
    <t>Academic Computing</t>
  </si>
  <si>
    <t>الحوسبة الأكاديمية</t>
  </si>
  <si>
    <t>Kurdistan Studies</t>
  </si>
  <si>
    <t>دراسات كردستان</t>
  </si>
  <si>
    <t>Kurdish</t>
  </si>
  <si>
    <t>Medical Physics</t>
  </si>
  <si>
    <t>الفيزياء الطبية</t>
  </si>
  <si>
    <t>Introduction to Pharmaceutical Sciences</t>
  </si>
  <si>
    <t>مقدمة في العلوم الصيدلانية</t>
  </si>
  <si>
    <t>UoB12350</t>
  </si>
  <si>
    <t>Human Biology</t>
  </si>
  <si>
    <t>علم الأحياء البشري</t>
  </si>
  <si>
    <t>Academic Debate</t>
  </si>
  <si>
    <t>UoB12351</t>
  </si>
  <si>
    <t>Pharmaceuticals Calculations</t>
  </si>
  <si>
    <t>UoB12352</t>
  </si>
  <si>
    <t>Medical Terminology</t>
  </si>
  <si>
    <t>UoB12353</t>
  </si>
  <si>
    <t>Human Anatomy</t>
  </si>
  <si>
    <t>UoB12354</t>
  </si>
  <si>
    <t>Histology</t>
  </si>
  <si>
    <t>UoB12355</t>
  </si>
  <si>
    <t>Analytical Chemistry</t>
  </si>
  <si>
    <t>Pharmaceutics I (Drops-Injections-Syrup)</t>
  </si>
  <si>
    <t>UoB12356</t>
  </si>
  <si>
    <t>Pharmaceuticals Instrumental Analysis</t>
  </si>
  <si>
    <t>UoB12357</t>
  </si>
  <si>
    <t>Human Physiology</t>
  </si>
  <si>
    <t>UoB12358</t>
  </si>
  <si>
    <t xml:space="preserve">Organic Chemistry </t>
  </si>
  <si>
    <t>UoB12359</t>
  </si>
  <si>
    <t>Physical Pharmacy</t>
  </si>
  <si>
    <t>UoB12360</t>
  </si>
  <si>
    <t>Clinical Nutrition and Supplements</t>
  </si>
  <si>
    <t>Pharmaceutics II (Tablets + Capsules)</t>
  </si>
  <si>
    <t>CUE91021</t>
  </si>
  <si>
    <t>UoB12361</t>
  </si>
  <si>
    <t>Principles of drug Actions</t>
  </si>
  <si>
    <t>UoB12362</t>
  </si>
  <si>
    <t>Pathophysiology</t>
  </si>
  <si>
    <t>UoB12363</t>
  </si>
  <si>
    <t>UoB12364</t>
  </si>
  <si>
    <t>Microbiology</t>
  </si>
  <si>
    <t>UoB12365</t>
  </si>
  <si>
    <t>Communication Skills</t>
  </si>
  <si>
    <t>Pharmaceutics III (cream-ointment-suppositories)</t>
  </si>
  <si>
    <t>CUE91021 &amp; CUE91031</t>
  </si>
  <si>
    <t>UoB12366</t>
  </si>
  <si>
    <t>Pharmacology I</t>
  </si>
  <si>
    <t>UoB12367</t>
  </si>
  <si>
    <t>Toxicology</t>
  </si>
  <si>
    <t>UoB12368</t>
  </si>
  <si>
    <t>Drug Delivery Systems</t>
  </si>
  <si>
    <t>UoB12369</t>
  </si>
  <si>
    <t>Immunology</t>
  </si>
  <si>
    <t>UoB12370</t>
  </si>
  <si>
    <t>Medical Bacteriology</t>
  </si>
  <si>
    <t>Pharmacology II</t>
  </si>
  <si>
    <t>CUE91042</t>
  </si>
  <si>
    <t>UoB12371</t>
  </si>
  <si>
    <t>Pharmacognosy I</t>
  </si>
  <si>
    <t>UoB12372</t>
  </si>
  <si>
    <t>Pharmaceutical Chemistry I</t>
  </si>
  <si>
    <t>UoB12373</t>
  </si>
  <si>
    <t xml:space="preserve">Biopharmaceutics and Pharmacokinetics </t>
  </si>
  <si>
    <t>UoB12374</t>
  </si>
  <si>
    <t>Medical Virology</t>
  </si>
  <si>
    <t>UoB12375</t>
  </si>
  <si>
    <t>Pharmacoeconomics and Marketing</t>
  </si>
  <si>
    <t>Pharmaceutical Chemistry II</t>
  </si>
  <si>
    <t>CUE91053</t>
  </si>
  <si>
    <t>UoB12376</t>
  </si>
  <si>
    <t>Pharmacognosy II</t>
  </si>
  <si>
    <t>CUE91052</t>
  </si>
  <si>
    <t>UoB12377</t>
  </si>
  <si>
    <t>Clinical Toxicology</t>
  </si>
  <si>
    <t>UoB12378</t>
  </si>
  <si>
    <t>Research Methods and Ethics</t>
  </si>
  <si>
    <t>UoB12379</t>
  </si>
  <si>
    <t>Biostatistics</t>
  </si>
  <si>
    <t>UoB12380</t>
  </si>
  <si>
    <t>Pharmacy Ethics and Laws</t>
  </si>
  <si>
    <t>Industrial Pharmacy</t>
  </si>
  <si>
    <t>UoB12381</t>
  </si>
  <si>
    <t>Pharmaceutical Biotechnology</t>
  </si>
  <si>
    <t>UoB12382</t>
  </si>
  <si>
    <t>Pharmaceutical Microbiology</t>
  </si>
  <si>
    <t>UoB12383</t>
  </si>
  <si>
    <t>Hematology and Blood Banking</t>
  </si>
  <si>
    <t>UoB12384</t>
  </si>
  <si>
    <t>UoB12385</t>
  </si>
  <si>
    <t>Clinical Pharmacy and Therapeutics</t>
  </si>
  <si>
    <t>UGV</t>
  </si>
  <si>
    <t>Nine</t>
  </si>
  <si>
    <t>Drug Design and Development</t>
  </si>
  <si>
    <t>UoB12386</t>
  </si>
  <si>
    <t>Clinical Biochemistry</t>
  </si>
  <si>
    <t>UoB12387</t>
  </si>
  <si>
    <t>Drug Registration and Authorization</t>
  </si>
  <si>
    <t>UoB12388</t>
  </si>
  <si>
    <t>Patient Assessment and Skills</t>
  </si>
  <si>
    <t>UoB12389</t>
  </si>
  <si>
    <t>Emergency Medicine</t>
  </si>
  <si>
    <t>UoB12390</t>
  </si>
  <si>
    <t>Electronic Medical Records</t>
  </si>
  <si>
    <t>UoB12391</t>
  </si>
  <si>
    <t>Graduation Project</t>
  </si>
  <si>
    <t>Ten</t>
  </si>
  <si>
    <t>Pharmaceuticals Quality Control</t>
  </si>
  <si>
    <t>UoB12392</t>
  </si>
  <si>
    <t>Drugs Interactions</t>
  </si>
  <si>
    <t>UoB12393</t>
  </si>
  <si>
    <t>Community Pharmacy (OTC)</t>
  </si>
  <si>
    <t>UoB12394</t>
  </si>
  <si>
    <t>Infectious Diseases and Vaccines</t>
  </si>
  <si>
    <t>UoB12395</t>
  </si>
  <si>
    <t>Cosmetics &amp; Aesthetics</t>
  </si>
  <si>
    <t>UoB12396</t>
  </si>
  <si>
    <t>Nuclear Pharmacy</t>
  </si>
  <si>
    <t>Note: The student should complete 4 weeks of Summer Internships to fullfil the requirements of the Bachelor of Science degree</t>
  </si>
  <si>
    <t xml:space="preserve">Note: </t>
  </si>
  <si>
    <t>Prerequiste modules is fulfilled by attendance (formative assessment), not by passing grade.</t>
  </si>
  <si>
    <t>Title</t>
  </si>
  <si>
    <t>%</t>
  </si>
  <si>
    <t>Total ECTS per semester =</t>
  </si>
  <si>
    <t>Suported or related learning activity</t>
  </si>
  <si>
    <t>Total ECTS per program =</t>
  </si>
  <si>
    <t>Total SWL hr per program =</t>
  </si>
  <si>
    <t>hr/w</t>
  </si>
  <si>
    <t>ECTS of core modules =</t>
  </si>
  <si>
    <t>Student workload</t>
  </si>
  <si>
    <t>ECTS of supporting modules =</t>
  </si>
  <si>
    <t>P</t>
  </si>
  <si>
    <t>ECTS of basic modules =</t>
  </si>
  <si>
    <t>Clin</t>
  </si>
  <si>
    <t>Clinical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</si>
</sst>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%"/>
  </numFmts>
  <fonts count="23">
    <font>
      <sz val="10.0"/>
      <color rgb="FF000000"/>
      <name val="Arial"/>
      <scheme val="minor"/>
    </font>
    <font>
      <b/>
      <sz val="14.0"/>
      <color rgb="FF000000"/>
      <name val="Arial"/>
    </font>
    <font/>
    <font>
      <b/>
      <sz val="14.0"/>
      <color theme="1"/>
      <name val="Arial"/>
    </font>
    <font>
      <b/>
      <sz val="14.0"/>
      <color theme="1"/>
      <name val="Calibri"/>
    </font>
    <font>
      <sz val="14.0"/>
      <color rgb="FF000000"/>
      <name val="Arial"/>
    </font>
    <font>
      <sz val="14.0"/>
      <color theme="1"/>
      <name val="Arial"/>
    </font>
    <font>
      <sz val="14.0"/>
      <color rgb="FFFFFFFF"/>
      <name val="Arial"/>
    </font>
    <font>
      <b/>
      <sz val="9.0"/>
      <color rgb="FF000000"/>
      <name val="Arial"/>
    </font>
    <font>
      <b/>
      <sz val="10.0"/>
      <color rgb="FF000000"/>
      <name val="Arial"/>
    </font>
    <font>
      <b/>
      <sz val="13.0"/>
      <color rgb="FF000000"/>
      <name val="Calibri"/>
    </font>
    <font>
      <b/>
      <sz val="11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sz val="11.0"/>
      <color rgb="FF000000"/>
      <name val="Calibri"/>
    </font>
    <font>
      <sz val="9.0"/>
      <color theme="1"/>
      <name val="Arial"/>
    </font>
    <font>
      <b/>
      <sz val="8.0"/>
      <color theme="1"/>
      <name val="Arial"/>
    </font>
    <font>
      <sz val="10.0"/>
      <color theme="1"/>
      <name val="Arial"/>
    </font>
    <font>
      <b/>
      <sz val="8.0"/>
      <color rgb="FF000000"/>
      <name val="Arial"/>
    </font>
    <font>
      <sz val="9.0"/>
      <color rgb="FFFFFFFF"/>
      <name val="Arial"/>
    </font>
    <font>
      <b/>
      <sz val="9.0"/>
      <color rgb="FF073763"/>
      <name val="Arial"/>
    </font>
    <font>
      <sz val="11.0"/>
      <color rgb="FF000000"/>
      <name val="Arial"/>
    </font>
    <font>
      <sz val="11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</fills>
  <borders count="129">
    <border/>
    <border>
      <left style="thin">
        <color rgb="FF0000FF"/>
      </left>
      <top style="thin">
        <color rgb="FF0000FF"/>
      </top>
    </border>
    <border>
      <top style="thin">
        <color rgb="FF0000FF"/>
      </top>
    </border>
    <border>
      <right style="thin">
        <color rgb="FF0000FF"/>
      </right>
      <top style="thin">
        <color rgb="FF0000FF"/>
      </top>
    </border>
    <border>
      <left/>
      <top style="thin">
        <color rgb="FF0000FF"/>
      </top>
      <bottom/>
    </border>
    <border>
      <top style="thin">
        <color rgb="FF0000FF"/>
      </top>
      <bottom/>
    </border>
    <border>
      <right style="thin">
        <color rgb="FF0000FF"/>
      </right>
      <top style="thin">
        <color rgb="FF0000FF"/>
      </top>
      <bottom/>
    </border>
    <border>
      <left style="thin">
        <color rgb="FF0000FF"/>
      </left>
    </border>
    <border>
      <right style="thin">
        <color rgb="FF0000FF"/>
      </right>
    </border>
    <border>
      <left/>
      <top/>
      <bottom/>
    </border>
    <border>
      <top/>
      <bottom/>
    </border>
    <border>
      <right style="thin">
        <color rgb="FF0000FF"/>
      </right>
      <top/>
      <bottom/>
    </border>
    <border>
      <left style="thin">
        <color rgb="FF0000FF"/>
      </left>
      <bottom style="thin">
        <color rgb="FF0000FF"/>
      </bottom>
    </border>
    <border>
      <bottom style="thin">
        <color rgb="FF0000FF"/>
      </bottom>
    </border>
    <border>
      <right style="thin">
        <color rgb="FF0000FF"/>
      </right>
      <bottom style="thin">
        <color rgb="FF0000FF"/>
      </bottom>
    </border>
    <border>
      <left/>
      <top/>
      <bottom style="thin">
        <color rgb="FF0000FF"/>
      </bottom>
    </border>
    <border>
      <top/>
      <bottom style="thin">
        <color rgb="FF0000FF"/>
      </bottom>
    </border>
    <border>
      <right style="thin">
        <color rgb="FF0000FF"/>
      </right>
      <top/>
      <bottom style="thin">
        <color rgb="FF0000FF"/>
      </bottom>
    </border>
    <border>
      <left style="thin">
        <color rgb="FF0000FF"/>
      </left>
      <right style="thin">
        <color rgb="FFF6B26B"/>
      </right>
      <top style="thin">
        <color rgb="FFF6B26B"/>
      </top>
    </border>
    <border>
      <left style="thin">
        <color rgb="FFF6B26B"/>
      </left>
      <right style="thin">
        <color rgb="FFF6B26B"/>
      </right>
      <top style="thin">
        <color rgb="FFF6B26B"/>
      </top>
    </border>
    <border>
      <left/>
      <top/>
      <bottom style="thin">
        <color rgb="FFD9D9D9"/>
      </bottom>
    </border>
    <border>
      <top/>
      <bottom style="thin">
        <color rgb="FFD9D9D9"/>
      </bottom>
    </border>
    <border>
      <right style="thin">
        <color rgb="FFD9D9D9"/>
      </right>
      <top/>
      <bottom style="thin">
        <color rgb="FFD9D9D9"/>
      </bottom>
    </border>
    <border>
      <left/>
      <right style="thin">
        <color rgb="FFD9D9D9"/>
      </right>
      <top/>
      <bottom style="thin">
        <color rgb="FFD9D9D9"/>
      </bottom>
    </border>
    <border>
      <left/>
      <right style="thin">
        <color rgb="FFD9D9D9"/>
      </right>
      <top/>
    </border>
    <border>
      <left/>
      <right style="thin">
        <color rgb="FF0000FF"/>
      </right>
      <top/>
    </border>
    <border>
      <left style="thin">
        <color rgb="FF0000FF"/>
      </left>
      <right style="thin">
        <color rgb="FFF6B26B"/>
      </right>
      <bottom style="thin">
        <color rgb="FFF6B26B"/>
      </bottom>
    </border>
    <border>
      <left style="thin">
        <color rgb="FFF6B26B"/>
      </left>
      <right style="thin">
        <color rgb="FFF6B26B"/>
      </right>
      <bottom style="thin">
        <color rgb="FFF6B26B"/>
      </bottom>
    </border>
    <border>
      <left style="thin">
        <color rgb="FFF6B26B"/>
      </left>
      <right style="thin">
        <color rgb="FFF6B26B"/>
      </right>
      <bottom/>
    </border>
    <border>
      <left/>
      <right style="thin">
        <color rgb="FFD9D9D9"/>
      </right>
      <top/>
      <bottom/>
    </border>
    <border>
      <left style="thin">
        <color rgb="FFF6B26B"/>
      </left>
      <right style="thin">
        <color rgb="FFF6B26B"/>
      </right>
      <top style="thin">
        <color rgb="FFF6B26B"/>
      </top>
      <bottom/>
    </border>
    <border>
      <left/>
      <right style="thin">
        <color rgb="FFD9D9D9"/>
      </right>
      <bottom style="thin">
        <color rgb="FFD9D9D9"/>
      </bottom>
    </border>
    <border>
      <left/>
      <right style="thin">
        <color rgb="FF0000FF"/>
      </right>
      <bottom/>
    </border>
    <border>
      <left style="thin">
        <color rgb="FF0000FF"/>
      </left>
      <right/>
      <top/>
      <bottom style="thin">
        <color rgb="FFD9D9D9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thin">
        <color rgb="FFD9D9D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D9D9D9"/>
      </left>
      <right style="thin">
        <color rgb="FFD9D9D9"/>
      </right>
      <top/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0000FF"/>
      </left>
      <right/>
      <top/>
    </border>
    <border>
      <left/>
      <right/>
    </border>
    <border>
      <left style="thin">
        <color rgb="FF0000FF"/>
      </left>
      <right/>
    </border>
    <border>
      <left/>
      <right/>
      <top/>
      <bottom/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/>
      <right/>
      <bottom/>
    </border>
    <border>
      <left/>
      <right style="thin">
        <color rgb="FF0000FF"/>
      </right>
      <top/>
      <bottom/>
    </border>
    <border>
      <right style="thin">
        <color rgb="FFD9D9D9"/>
      </right>
    </border>
    <border>
      <left style="thin">
        <color rgb="FFF6B26B"/>
      </left>
      <top style="thin">
        <color rgb="FFF6B26B"/>
      </top>
      <bottom style="thin">
        <color rgb="FFF6B26B"/>
      </bottom>
    </border>
    <border>
      <top style="thin">
        <color rgb="FFF6B26B"/>
      </top>
      <bottom style="thin">
        <color rgb="FFF6B26B"/>
      </bottom>
    </border>
    <border>
      <right style="thin">
        <color rgb="FFF6B26B"/>
      </right>
      <top style="thin">
        <color rgb="FFF6B26B"/>
      </top>
      <bottom style="thin">
        <color rgb="FFF6B26B"/>
      </bottom>
    </border>
    <border>
      <left style="thin">
        <color rgb="FFF6B26B"/>
      </left>
      <right style="thin">
        <color rgb="FFF6B26B"/>
      </right>
      <top style="thin">
        <color rgb="FFF6B26B"/>
      </top>
      <bottom style="thin">
        <color rgb="FFF6B26B"/>
      </bottom>
    </border>
    <border>
      <left/>
      <right style="thin">
        <color rgb="FFD9D9D9"/>
      </right>
      <bottom/>
    </border>
    <border>
      <left/>
      <right style="thin">
        <color rgb="FFD9D9D9"/>
      </right>
      <top style="thin">
        <color rgb="FFF6B26B"/>
      </top>
    </border>
    <border>
      <right style="thin">
        <color rgb="FFD9D9D9"/>
      </right>
      <bottom style="thin">
        <color rgb="FFD9D9D9"/>
      </bottom>
    </border>
    <border>
      <left/>
      <right style="thin">
        <color rgb="FFD9D9D9"/>
      </right>
    </border>
    <border>
      <left/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0000FF"/>
      </left>
      <right/>
      <bottom style="thin">
        <color rgb="FFD9D9D9"/>
      </bottom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0000FF"/>
      </left>
      <right style="thin">
        <color rgb="FFD9D9D9"/>
      </right>
      <top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FF"/>
      </left>
      <right style="thin">
        <color rgb="FFD9D9D9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thin">
        <color rgb="FFD9D9D9"/>
      </right>
      <top style="thin">
        <color rgb="FFD9D9D9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D9D9D9"/>
      </left>
      <right style="thin">
        <color rgb="FFD9D9D9"/>
      </right>
      <top/>
      <bottom/>
    </border>
    <border>
      <left style="thin">
        <color rgb="FF0000FF"/>
      </left>
      <right style="thin">
        <color rgb="FFD9D9D9"/>
      </right>
      <bottom style="thin">
        <color rgb="FFD9D9D9"/>
      </bottom>
    </border>
    <border>
      <left style="thin">
        <color rgb="FF0000FF"/>
      </left>
      <right style="thin">
        <color rgb="FFD9D9D9"/>
      </right>
      <top/>
      <bottom style="thin">
        <color rgb="FFD9D9D9"/>
      </bottom>
    </border>
    <border>
      <right style="thin">
        <color rgb="FF0000FF"/>
      </right>
      <top/>
      <bottom style="thin">
        <color rgb="FFD9D9D9"/>
      </bottom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</border>
    <border>
      <left/>
      <right style="thin">
        <color rgb="FFD9D9D9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FF"/>
      </left>
      <top/>
      <bottom style="thin">
        <color rgb="FFD9D9D9"/>
      </bottom>
    </border>
    <border>
      <left style="thin">
        <color rgb="FF0000FF"/>
      </left>
      <top/>
    </border>
    <border>
      <right style="thin">
        <color rgb="FFD9D9D9"/>
      </right>
      <top/>
    </border>
    <border>
      <left style="thin">
        <color rgb="FFD9D9D9"/>
      </left>
      <top style="thin">
        <color rgb="FFD9D9D9"/>
      </top>
    </border>
    <border>
      <left/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/>
      <top style="thin">
        <color rgb="FFD9D9D9"/>
      </top>
      <bottom/>
    </border>
    <border>
      <left style="thin">
        <color rgb="FFD9D9D9"/>
      </left>
    </border>
    <border>
      <left style="thin">
        <color rgb="FFD9D9D9"/>
      </left>
      <right/>
      <top/>
      <bottom/>
    </border>
    <border>
      <left/>
      <right style="thin">
        <color rgb="FF0000FF"/>
      </right>
    </border>
    <border>
      <left style="thin">
        <color rgb="FFD9D9D9"/>
      </left>
      <bottom style="thin">
        <color rgb="FFD9D9D9"/>
      </bottom>
    </border>
    <border>
      <left style="thin">
        <color rgb="FFD9D9D9"/>
      </left>
      <right/>
      <top/>
      <bottom style="thin">
        <color rgb="FFD9D9D9"/>
      </bottom>
    </border>
    <border>
      <right/>
      <top/>
      <bottom/>
    </border>
    <border>
      <right style="thin">
        <color rgb="FFD9D9D9"/>
      </right>
      <bottom style="thin">
        <color rgb="FF0000FF"/>
      </bottom>
    </border>
    <border>
      <left/>
      <right/>
      <top/>
      <bottom style="thin">
        <color rgb="FF0000FF"/>
      </bottom>
    </border>
    <border>
      <right/>
      <top/>
      <bottom style="thin">
        <color rgb="FF0000FF"/>
      </bottom>
    </border>
    <border>
      <left/>
      <right style="thin">
        <color rgb="FF0000FF"/>
      </right>
      <top/>
      <bottom style="thin">
        <color rgb="FF0000FF"/>
      </bottom>
    </border>
    <border>
      <left style="thin">
        <color rgb="FF0000FF"/>
      </left>
      <top style="thin">
        <color rgb="FF0000FF"/>
      </top>
      <bottom/>
    </border>
    <border>
      <left style="thin">
        <color rgb="FF0000FF"/>
      </left>
      <top/>
      <bottom/>
    </border>
    <border>
      <left style="thin">
        <color rgb="FF0000FF"/>
      </left>
      <top/>
      <bottom style="thin">
        <color rgb="FF0000FF"/>
      </bottom>
    </border>
    <border>
      <left style="thin">
        <color rgb="FFD9D9D9"/>
      </left>
      <right style="thin">
        <color rgb="FFD9D9D9"/>
      </right>
      <top style="thin">
        <color rgb="FFD9D9D9"/>
      </top>
      <bottom/>
    </border>
    <border>
      <left/>
      <right style="thin">
        <color rgb="FF0000FF"/>
      </right>
      <top/>
      <bottom style="thin">
        <color rgb="FFD9D9D9"/>
      </bottom>
    </border>
    <border>
      <left style="thin">
        <color rgb="FFD9D9D9"/>
      </left>
      <right style="thin">
        <color rgb="FF0000FF"/>
      </right>
      <top/>
      <bottom/>
    </border>
    <border>
      <left style="thin">
        <color rgb="FFD9D9D9"/>
      </left>
      <right style="thin">
        <color rgb="FF0000FF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0000FF"/>
      </right>
      <top/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000000"/>
      </bottom>
    </border>
    <border>
      <right style="thin">
        <color rgb="FFD9D9D9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D9D9D9"/>
      </right>
      <top style="thin">
        <color rgb="FF000000"/>
      </top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D9D9D9"/>
      </bottom>
    </border>
    <border>
      <left/>
      <right style="thin">
        <color rgb="FFD9D9D9"/>
      </right>
      <top style="thin">
        <color rgb="FF000000"/>
      </top>
      <bottom style="thin">
        <color rgb="FFD9D9D9"/>
      </bottom>
    </border>
    <border>
      <left/>
      <right style="thin">
        <color rgb="FFD9D9D9"/>
      </right>
      <top style="thin">
        <color rgb="FF000000"/>
      </top>
    </border>
    <border>
      <right style="thin">
        <color rgb="FFD9D9D9"/>
      </right>
      <top style="thin">
        <color rgb="FF000000"/>
      </top>
    </border>
    <border>
      <left style="thin">
        <color rgb="FFD9D9D9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D9D9D9"/>
      </right>
    </border>
    <border>
      <left style="thin">
        <color rgb="FFD9D9D9"/>
      </left>
      <right style="thin">
        <color rgb="FF000000"/>
      </right>
    </border>
    <border>
      <left style="thin">
        <color rgb="FF000000"/>
      </left>
      <right style="thin">
        <color rgb="FFD9D9D9"/>
      </right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/>
      <right style="thin">
        <color rgb="FFD9D9D9"/>
      </right>
      <top style="thin">
        <color rgb="FFD9D9D9"/>
      </top>
      <bottom style="thin">
        <color rgb="FF000000"/>
      </bottom>
    </border>
    <border>
      <left/>
      <right style="thin">
        <color rgb="FFD9D9D9"/>
      </right>
      <bottom style="thin">
        <color rgb="FF000000"/>
      </bottom>
    </border>
    <border>
      <right style="thin">
        <color rgb="FFD9D9D9"/>
      </right>
      <bottom style="thin">
        <color rgb="FF000000"/>
      </bottom>
    </border>
    <border>
      <left style="thin">
        <color rgb="FFD9D9D9"/>
      </left>
      <right style="thin">
        <color rgb="FF000000"/>
      </right>
      <bottom style="thin">
        <color rgb="FF000000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right style="thin">
        <color rgb="FFD9D9D9"/>
      </right>
      <top/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/>
      <right style="thin">
        <color rgb="FFD9D9D9"/>
      </right>
      <top style="thin">
        <color rgb="FFD9D9D9"/>
      </top>
    </border>
    <border>
      <left style="thin">
        <color rgb="FFD9D9D9"/>
      </left>
      <top/>
      <bottom style="thin">
        <color rgb="FFD9D9D9"/>
      </bottom>
    </border>
    <border>
      <left/>
      <top style="thin">
        <color rgb="FFD9D9D9"/>
      </top>
    </border>
    <border>
      <left/>
    </border>
    <border>
      <left/>
      <bottom style="thin">
        <color rgb="FFD9D9D9"/>
      </bottom>
    </border>
    <border>
      <left style="thin">
        <color rgb="FFD9D9D9"/>
      </left>
      <top/>
    </border>
  </borders>
  <cellStyleXfs count="1">
    <xf borderId="0" fillId="0" fontId="0" numFmtId="0" applyAlignment="1" applyFont="1"/>
  </cellStyleXfs>
  <cellXfs count="40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4" fillId="2" fontId="4" numFmtId="0" xfId="0" applyAlignment="1" applyBorder="1" applyFont="1">
      <alignment horizontal="center" readingOrder="0"/>
    </xf>
    <xf borderId="0" fillId="0" fontId="5" numFmtId="0" xfId="0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9" fillId="2" fontId="4" numFmtId="0" xfId="0" applyAlignment="1" applyBorder="1" applyFont="1">
      <alignment horizontal="center" readingOrder="0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2" fontId="3" numFmtId="0" xfId="0" applyAlignment="1" applyBorder="1" applyFont="1">
      <alignment horizontal="center"/>
    </xf>
    <xf borderId="16" fillId="0" fontId="2" numFmtId="0" xfId="0" applyBorder="1" applyFont="1"/>
    <xf borderId="17" fillId="0" fontId="2" numFmtId="0" xfId="0" applyBorder="1" applyFont="1"/>
    <xf borderId="15" fillId="2" fontId="4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center" vertical="center"/>
    </xf>
    <xf borderId="18" fillId="3" fontId="1" numFmtId="0" xfId="0" applyAlignment="1" applyBorder="1" applyFill="1" applyFont="1">
      <alignment horizontal="center" vertical="center"/>
    </xf>
    <xf borderId="19" fillId="3" fontId="1" numFmtId="0" xfId="0" applyAlignment="1" applyBorder="1" applyFont="1">
      <alignment horizontal="center" vertical="center"/>
    </xf>
    <xf borderId="19" fillId="3" fontId="1" numFmtId="0" xfId="0" applyAlignment="1" applyBorder="1" applyFont="1">
      <alignment horizontal="center" shrinkToFit="0" vertical="center" wrapText="1"/>
    </xf>
    <xf borderId="19" fillId="3" fontId="1" numFmtId="0" xfId="0" applyAlignment="1" applyBorder="1" applyFont="1">
      <alignment horizontal="center" readingOrder="0" vertical="center"/>
    </xf>
    <xf borderId="20" fillId="3" fontId="1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23" fillId="3" fontId="1" numFmtId="0" xfId="0" applyAlignment="1" applyBorder="1" applyFont="1">
      <alignment horizontal="center" vertical="center"/>
    </xf>
    <xf borderId="24" fillId="3" fontId="3" numFmtId="0" xfId="0" applyAlignment="1" applyBorder="1" applyFont="1">
      <alignment horizontal="center" shrinkToFit="0" vertical="center" wrapText="1"/>
    </xf>
    <xf borderId="23" fillId="3" fontId="3" numFmtId="0" xfId="0" applyAlignment="1" applyBorder="1" applyFont="1">
      <alignment horizontal="center" shrinkToFit="0" vertical="center" wrapText="1"/>
    </xf>
    <xf borderId="24" fillId="3" fontId="3" numFmtId="2" xfId="0" applyAlignment="1" applyBorder="1" applyFont="1" applyNumberFormat="1">
      <alignment horizontal="center" shrinkToFit="0" vertical="center" wrapText="1"/>
    </xf>
    <xf borderId="25" fillId="3" fontId="3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3" fontId="1" numFmtId="0" xfId="0" applyAlignment="1" applyBorder="1" applyFont="1">
      <alignment horizontal="center" vertical="center"/>
    </xf>
    <xf borderId="29" fillId="3" fontId="3" numFmtId="0" xfId="0" applyAlignment="1" applyBorder="1" applyFont="1">
      <alignment horizontal="center" vertical="center"/>
    </xf>
    <xf borderId="30" fillId="3" fontId="3" numFmtId="0" xfId="0" applyAlignment="1" applyBorder="1" applyFont="1">
      <alignment horizontal="center" vertical="center"/>
    </xf>
    <xf borderId="31" fillId="0" fontId="2" numFmtId="0" xfId="0" applyBorder="1" applyFont="1"/>
    <xf borderId="29" fillId="3" fontId="3" numFmtId="0" xfId="0" applyAlignment="1" applyBorder="1" applyFont="1">
      <alignment horizontal="center" shrinkToFit="0" vertical="center" wrapText="1"/>
    </xf>
    <xf borderId="32" fillId="0" fontId="2" numFmtId="0" xfId="0" applyBorder="1" applyFont="1"/>
    <xf borderId="33" fillId="4" fontId="1" numFmtId="0" xfId="0" applyAlignment="1" applyBorder="1" applyFill="1" applyFont="1">
      <alignment horizontal="center" vertical="center"/>
    </xf>
    <xf borderId="34" fillId="5" fontId="1" numFmtId="0" xfId="0" applyAlignment="1" applyBorder="1" applyFill="1" applyFont="1">
      <alignment horizontal="center" vertical="center"/>
    </xf>
    <xf borderId="35" fillId="5" fontId="6" numFmtId="0" xfId="0" applyAlignment="1" applyBorder="1" applyFont="1">
      <alignment horizontal="center"/>
    </xf>
    <xf borderId="36" fillId="5" fontId="1" numFmtId="0" xfId="0" applyAlignment="1" applyBorder="1" applyFont="1">
      <alignment horizontal="center" readingOrder="2" shrinkToFit="0" vertical="center" wrapText="1"/>
    </xf>
    <xf borderId="35" fillId="5" fontId="5" numFmtId="0" xfId="0" applyAlignment="1" applyBorder="1" applyFont="1">
      <alignment horizontal="center"/>
    </xf>
    <xf borderId="23" fillId="5" fontId="5" numFmtId="0" xfId="0" applyAlignment="1" applyBorder="1" applyFont="1">
      <alignment horizontal="center"/>
    </xf>
    <xf borderId="37" fillId="5" fontId="5" numFmtId="0" xfId="0" applyAlignment="1" applyBorder="1" applyFont="1">
      <alignment horizontal="center"/>
    </xf>
    <xf borderId="38" fillId="2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3" fillId="2" fontId="6" numFmtId="0" xfId="0" applyAlignment="1" applyBorder="1" applyFont="1">
      <alignment horizontal="center" vertical="center"/>
    </xf>
    <xf borderId="39" fillId="5" fontId="5" numFmtId="0" xfId="0" applyAlignment="1" applyBorder="1" applyFont="1">
      <alignment horizontal="center" vertical="center"/>
    </xf>
    <xf borderId="40" fillId="6" fontId="5" numFmtId="0" xfId="0" applyAlignment="1" applyBorder="1" applyFill="1" applyFont="1">
      <alignment horizontal="center"/>
    </xf>
    <xf borderId="41" fillId="4" fontId="1" numFmtId="0" xfId="0" applyAlignment="1" applyBorder="1" applyFont="1">
      <alignment horizontal="center" vertical="center"/>
    </xf>
    <xf borderId="42" fillId="0" fontId="2" numFmtId="0" xfId="0" applyBorder="1" applyFont="1"/>
    <xf borderId="39" fillId="6" fontId="5" numFmtId="0" xfId="0" applyAlignment="1" applyBorder="1" applyFont="1">
      <alignment horizontal="center"/>
    </xf>
    <xf borderId="43" fillId="0" fontId="2" numFmtId="0" xfId="0" applyBorder="1" applyFont="1"/>
    <xf borderId="44" fillId="5" fontId="6" numFmtId="0" xfId="0" applyAlignment="1" applyBorder="1" applyFont="1">
      <alignment horizontal="center" vertical="center"/>
    </xf>
    <xf borderId="44" fillId="5" fontId="6" numFmtId="0" xfId="0" applyBorder="1" applyFont="1"/>
    <xf borderId="23" fillId="5" fontId="5" numFmtId="0" xfId="0" applyBorder="1" applyFont="1"/>
    <xf borderId="35" fillId="5" fontId="5" numFmtId="0" xfId="0" applyAlignment="1" applyBorder="1" applyFont="1">
      <alignment horizontal="center" vertical="center"/>
    </xf>
    <xf borderId="44" fillId="5" fontId="6" numFmtId="0" xfId="0" applyAlignment="1" applyBorder="1" applyFont="1">
      <alignment horizontal="center"/>
    </xf>
    <xf borderId="45" fillId="0" fontId="6" numFmtId="0" xfId="0" applyAlignment="1" applyBorder="1" applyFont="1">
      <alignment horizontal="center" vertical="center"/>
    </xf>
    <xf borderId="46" fillId="0" fontId="2" numFmtId="0" xfId="0" applyBorder="1" applyFont="1"/>
    <xf borderId="44" fillId="5" fontId="6" numFmtId="0" xfId="0" applyAlignment="1" applyBorder="1" applyFont="1">
      <alignment vertical="center"/>
    </xf>
    <xf borderId="44" fillId="5" fontId="6" numFmtId="0" xfId="0" applyAlignment="1" applyBorder="1" applyFont="1">
      <alignment horizontal="right" vertical="center"/>
    </xf>
    <xf borderId="44" fillId="7" fontId="5" numFmtId="1" xfId="0" applyAlignment="1" applyBorder="1" applyFill="1" applyFont="1" applyNumberFormat="1">
      <alignment horizontal="center" vertical="center"/>
    </xf>
    <xf borderId="44" fillId="7" fontId="5" numFmtId="2" xfId="0" applyAlignment="1" applyBorder="1" applyFont="1" applyNumberFormat="1">
      <alignment horizontal="center" vertical="center"/>
    </xf>
    <xf borderId="44" fillId="7" fontId="5" numFmtId="0" xfId="0" applyAlignment="1" applyBorder="1" applyFont="1">
      <alignment horizontal="center" vertical="center"/>
    </xf>
    <xf borderId="47" fillId="7" fontId="3" numFmtId="0" xfId="0" applyAlignment="1" applyBorder="1" applyFont="1">
      <alignment vertical="center"/>
    </xf>
    <xf borderId="48" fillId="0" fontId="2" numFmtId="0" xfId="0" applyBorder="1" applyFont="1"/>
    <xf borderId="47" fillId="5" fontId="6" numFmtId="0" xfId="0" applyAlignment="1" applyBorder="1" applyFont="1">
      <alignment vertical="center"/>
    </xf>
    <xf borderId="24" fillId="3" fontId="1" numFmtId="0" xfId="0" applyAlignment="1" applyBorder="1" applyFont="1">
      <alignment horizontal="center" shrinkToFit="0" vertical="center" wrapText="1"/>
    </xf>
    <xf borderId="19" fillId="3" fontId="1" numFmtId="0" xfId="0" applyAlignment="1" applyBorder="1" applyFont="1">
      <alignment vertical="center"/>
    </xf>
    <xf borderId="49" fillId="3" fontId="1" numFmtId="0" xfId="0" applyAlignment="1" applyBorder="1" applyFont="1">
      <alignment horizontal="center" vertical="center"/>
    </xf>
    <xf borderId="50" fillId="0" fontId="2" numFmtId="0" xfId="0" applyBorder="1" applyFont="1"/>
    <xf borderId="51" fillId="0" fontId="2" numFmtId="0" xfId="0" applyBorder="1" applyFont="1"/>
    <xf borderId="19" fillId="3" fontId="3" numFmtId="0" xfId="0" applyAlignment="1" applyBorder="1" applyFont="1">
      <alignment horizontal="center" shrinkToFit="0" vertical="center" wrapText="1"/>
    </xf>
    <xf borderId="52" fillId="3" fontId="3" numFmtId="0" xfId="0" applyAlignment="1" applyBorder="1" applyFont="1">
      <alignment horizontal="center" shrinkToFit="0" vertical="center" wrapText="1"/>
    </xf>
    <xf borderId="19" fillId="3" fontId="3" numFmtId="2" xfId="0" applyAlignment="1" applyBorder="1" applyFont="1" applyNumberFormat="1">
      <alignment horizontal="center" shrinkToFit="0" vertical="center" wrapText="1"/>
    </xf>
    <xf borderId="53" fillId="0" fontId="2" numFmtId="0" xfId="0" applyBorder="1" applyFont="1"/>
    <xf borderId="52" fillId="3" fontId="1" numFmtId="0" xfId="0" applyAlignment="1" applyBorder="1" applyFont="1">
      <alignment horizontal="center" vertical="center"/>
    </xf>
    <xf borderId="52" fillId="3" fontId="3" numFmtId="0" xfId="0" applyAlignment="1" applyBorder="1" applyFont="1">
      <alignment horizontal="center" vertical="center"/>
    </xf>
    <xf borderId="23" fillId="3" fontId="3" numFmtId="0" xfId="0" applyAlignment="1" applyBorder="1" applyFont="1">
      <alignment horizontal="center" vertical="center"/>
    </xf>
    <xf borderId="54" fillId="5" fontId="1" numFmtId="0" xfId="0" applyAlignment="1" applyBorder="1" applyFont="1">
      <alignment horizontal="center" vertical="center"/>
    </xf>
    <xf borderId="55" fillId="0" fontId="6" numFmtId="0" xfId="0" applyAlignment="1" applyBorder="1" applyFont="1">
      <alignment horizontal="center" vertical="center"/>
    </xf>
    <xf borderId="23" fillId="2" fontId="5" numFmtId="2" xfId="0" applyAlignment="1" applyBorder="1" applyFont="1" applyNumberFormat="1">
      <alignment horizontal="center" vertical="center"/>
    </xf>
    <xf borderId="56" fillId="0" fontId="2" numFmtId="0" xfId="0" applyBorder="1" applyFont="1"/>
    <xf borderId="57" fillId="2" fontId="5" numFmtId="2" xfId="0" applyAlignment="1" applyBorder="1" applyFont="1" applyNumberFormat="1">
      <alignment horizontal="center" vertical="center"/>
    </xf>
    <xf borderId="57" fillId="2" fontId="5" numFmtId="1" xfId="0" applyAlignment="1" applyBorder="1" applyFont="1" applyNumberFormat="1">
      <alignment horizontal="center" vertical="center"/>
    </xf>
    <xf borderId="39" fillId="5" fontId="6" numFmtId="0" xfId="0" applyAlignment="1" applyBorder="1" applyFont="1">
      <alignment horizontal="center" vertical="center"/>
    </xf>
    <xf borderId="44" fillId="2" fontId="5" numFmtId="2" xfId="0" applyAlignment="1" applyBorder="1" applyFont="1" applyNumberFormat="1">
      <alignment horizontal="center" vertical="center"/>
    </xf>
    <xf borderId="23" fillId="5" fontId="5" numFmtId="0" xfId="0" applyAlignment="1" applyBorder="1" applyFont="1">
      <alignment horizontal="center" vertical="center"/>
    </xf>
    <xf borderId="39" fillId="5" fontId="5" numFmtId="0" xfId="0" applyAlignment="1" applyBorder="1" applyFont="1">
      <alignment horizontal="center"/>
    </xf>
    <xf borderId="23" fillId="5" fontId="6" numFmtId="0" xfId="0" applyAlignment="1" applyBorder="1" applyFont="1">
      <alignment vertical="center"/>
    </xf>
    <xf borderId="23" fillId="5" fontId="6" numFmtId="0" xfId="0" applyAlignment="1" applyBorder="1" applyFont="1">
      <alignment horizontal="right" vertical="center"/>
    </xf>
    <xf borderId="23" fillId="7" fontId="5" numFmtId="0" xfId="0" applyAlignment="1" applyBorder="1" applyFont="1">
      <alignment horizontal="center" vertical="center"/>
    </xf>
    <xf borderId="23" fillId="7" fontId="5" numFmtId="1" xfId="0" applyAlignment="1" applyBorder="1" applyFont="1" applyNumberFormat="1">
      <alignment horizontal="center" vertical="center"/>
    </xf>
    <xf borderId="23" fillId="7" fontId="5" numFmtId="2" xfId="0" applyAlignment="1" applyBorder="1" applyFont="1" applyNumberFormat="1">
      <alignment horizontal="center" vertical="center"/>
    </xf>
    <xf borderId="58" fillId="0" fontId="2" numFmtId="0" xfId="0" applyBorder="1" applyFont="1"/>
    <xf borderId="59" fillId="0" fontId="6" numFmtId="0" xfId="0" applyAlignment="1" applyBorder="1" applyFont="1">
      <alignment horizontal="center" vertical="center"/>
    </xf>
    <xf borderId="59" fillId="0" fontId="2" numFmtId="0" xfId="0" applyBorder="1" applyFont="1"/>
    <xf borderId="60" fillId="0" fontId="2" numFmtId="0" xfId="0" applyBorder="1" applyFont="1"/>
    <xf borderId="19" fillId="3" fontId="1" numFmtId="0" xfId="0" applyAlignment="1" applyBorder="1" applyFont="1">
      <alignment horizontal="center" readingOrder="0" shrinkToFit="0" vertical="center" wrapText="1"/>
    </xf>
    <xf borderId="61" fillId="4" fontId="1" numFmtId="0" xfId="0" applyAlignment="1" applyBorder="1" applyFont="1">
      <alignment horizontal="center" vertical="center"/>
    </xf>
    <xf borderId="24" fillId="5" fontId="1" numFmtId="0" xfId="0" applyAlignment="1" applyBorder="1" applyFont="1">
      <alignment horizontal="center" vertical="center"/>
    </xf>
    <xf borderId="36" fillId="5" fontId="1" numFmtId="0" xfId="0" applyAlignment="1" applyBorder="1" applyFont="1">
      <alignment horizontal="center" readingOrder="1" vertical="center"/>
    </xf>
    <xf borderId="62" fillId="5" fontId="1" numFmtId="0" xfId="0" applyAlignment="1" applyBorder="1" applyFont="1">
      <alignment horizontal="center" readingOrder="2" vertical="center"/>
    </xf>
    <xf borderId="57" fillId="5" fontId="5" numFmtId="0" xfId="0" applyAlignment="1" applyBorder="1" applyFont="1">
      <alignment horizontal="center"/>
    </xf>
    <xf borderId="57" fillId="5" fontId="5" numFmtId="0" xfId="0" applyBorder="1" applyFont="1"/>
    <xf borderId="23" fillId="2" fontId="5" numFmtId="1" xfId="0" applyAlignment="1" applyBorder="1" applyFont="1" applyNumberFormat="1">
      <alignment horizontal="center" vertical="center"/>
    </xf>
    <xf borderId="63" fillId="0" fontId="2" numFmtId="0" xfId="0" applyBorder="1" applyFont="1"/>
    <xf borderId="64" fillId="5" fontId="1" numFmtId="0" xfId="0" applyAlignment="1" applyBorder="1" applyFont="1">
      <alignment horizontal="center" readingOrder="2" shrinkToFit="0" vertical="center" wrapText="1"/>
    </xf>
    <xf borderId="64" fillId="5" fontId="1" numFmtId="0" xfId="0" applyAlignment="1" applyBorder="1" applyFont="1">
      <alignment horizontal="center" readingOrder="1" vertical="center"/>
    </xf>
    <xf borderId="65" fillId="5" fontId="1" numFmtId="0" xfId="0" applyAlignment="1" applyBorder="1" applyFont="1">
      <alignment horizontal="center" readingOrder="2" vertical="center"/>
    </xf>
    <xf borderId="40" fillId="5" fontId="6" numFmtId="0" xfId="0" applyAlignment="1" applyBorder="1" applyFont="1">
      <alignment horizontal="center" vertical="center"/>
    </xf>
    <xf borderId="23" fillId="5" fontId="6" numFmtId="0" xfId="0" applyAlignment="1" applyBorder="1" applyFont="1">
      <alignment horizontal="center" vertical="center"/>
    </xf>
    <xf borderId="57" fillId="5" fontId="6" numFmtId="0" xfId="0" applyAlignment="1" applyBorder="1" applyFont="1">
      <alignment horizontal="center"/>
    </xf>
    <xf borderId="57" fillId="5" fontId="6" numFmtId="0" xfId="0" applyBorder="1" applyFont="1"/>
    <xf borderId="57" fillId="2" fontId="6" numFmtId="1" xfId="0" applyAlignment="1" applyBorder="1" applyFont="1" applyNumberFormat="1">
      <alignment horizontal="center"/>
    </xf>
    <xf borderId="64" fillId="5" fontId="1" numFmtId="0" xfId="0" applyAlignment="1" applyBorder="1" applyFont="1">
      <alignment horizontal="center" readingOrder="1" shrinkToFit="0" vertical="center" wrapText="1"/>
    </xf>
    <xf borderId="8" fillId="0" fontId="6" numFmtId="0" xfId="0" applyAlignment="1" applyBorder="1" applyFont="1">
      <alignment vertical="center"/>
    </xf>
    <xf borderId="23" fillId="5" fontId="5" numFmtId="0" xfId="0" applyAlignment="1" applyBorder="1" applyFont="1">
      <alignment horizontal="left"/>
    </xf>
    <xf borderId="55" fillId="0" fontId="5" numFmtId="0" xfId="0" applyAlignment="1" applyBorder="1" applyFont="1">
      <alignment horizontal="center"/>
    </xf>
    <xf borderId="29" fillId="2" fontId="6" numFmtId="0" xfId="0" applyAlignment="1" applyBorder="1" applyFont="1">
      <alignment horizontal="center" vertical="center"/>
    </xf>
    <xf borderId="48" fillId="0" fontId="6" numFmtId="0" xfId="0" applyAlignment="1" applyBorder="1" applyFont="1">
      <alignment horizontal="center" vertical="center"/>
    </xf>
    <xf borderId="66" fillId="2" fontId="5" numFmtId="1" xfId="0" applyAlignment="1" applyBorder="1" applyFont="1" applyNumberFormat="1">
      <alignment horizontal="center" vertical="center"/>
    </xf>
    <xf borderId="67" fillId="5" fontId="5" numFmtId="0" xfId="0" applyAlignment="1" applyBorder="1" applyFont="1">
      <alignment horizontal="center" vertical="center"/>
    </xf>
    <xf borderId="67" fillId="5" fontId="5" numFmtId="0" xfId="0" applyAlignment="1" applyBorder="1" applyFont="1">
      <alignment horizontal="center"/>
    </xf>
    <xf borderId="29" fillId="5" fontId="5" numFmtId="0" xfId="0" applyAlignment="1" applyBorder="1" applyFont="1">
      <alignment horizontal="center"/>
    </xf>
    <xf borderId="60" fillId="0" fontId="6" numFmtId="0" xfId="0" applyAlignment="1" applyBorder="1" applyFont="1">
      <alignment horizontal="center" vertical="center"/>
    </xf>
    <xf borderId="68" fillId="5" fontId="5" numFmtId="0" xfId="0" applyAlignment="1" applyBorder="1" applyFont="1">
      <alignment horizontal="center"/>
    </xf>
    <xf borderId="69" fillId="0" fontId="2" numFmtId="0" xfId="0" applyBorder="1" applyFont="1"/>
    <xf borderId="61" fillId="5" fontId="1" numFmtId="0" xfId="0" applyAlignment="1" applyBorder="1" applyFont="1">
      <alignment horizontal="center" vertical="center"/>
    </xf>
    <xf borderId="35" fillId="5" fontId="6" numFmtId="0" xfId="0" applyBorder="1" applyFont="1"/>
    <xf borderId="35" fillId="5" fontId="6" numFmtId="0" xfId="0" applyAlignment="1" applyBorder="1" applyFont="1">
      <alignment horizontal="left"/>
    </xf>
    <xf borderId="23" fillId="5" fontId="6" numFmtId="0" xfId="0" applyAlignment="1" applyBorder="1" applyFont="1">
      <alignment horizontal="center"/>
    </xf>
    <xf borderId="23" fillId="5" fontId="6" numFmtId="0" xfId="0" applyBorder="1" applyFont="1"/>
    <xf borderId="35" fillId="8" fontId="5" numFmtId="0" xfId="0" applyAlignment="1" applyBorder="1" applyFill="1" applyFont="1">
      <alignment horizontal="center" vertical="center"/>
    </xf>
    <xf borderId="35" fillId="8" fontId="5" numFmtId="0" xfId="0" applyAlignment="1" applyBorder="1" applyFont="1">
      <alignment horizontal="center"/>
    </xf>
    <xf borderId="23" fillId="8" fontId="5" numFmtId="0" xfId="0" applyAlignment="1" applyBorder="1" applyFont="1">
      <alignment horizontal="center"/>
    </xf>
    <xf borderId="23" fillId="8" fontId="5" numFmtId="0" xfId="0" applyBorder="1" applyFont="1"/>
    <xf borderId="39" fillId="8" fontId="6" numFmtId="0" xfId="0" applyAlignment="1" applyBorder="1" applyFont="1">
      <alignment horizontal="center" vertical="center"/>
    </xf>
    <xf borderId="35" fillId="8" fontId="6" numFmtId="0" xfId="0" applyBorder="1" applyFont="1"/>
    <xf borderId="23" fillId="8" fontId="6" numFmtId="0" xfId="0" applyAlignment="1" applyBorder="1" applyFont="1">
      <alignment horizontal="center"/>
    </xf>
    <xf borderId="23" fillId="8" fontId="6" numFmtId="0" xfId="0" applyBorder="1" applyFont="1"/>
    <xf borderId="40" fillId="8" fontId="6" numFmtId="0" xfId="0" applyAlignment="1" applyBorder="1" applyFont="1">
      <alignment horizontal="center" vertical="center"/>
    </xf>
    <xf borderId="57" fillId="8" fontId="6" numFmtId="0" xfId="0" applyAlignment="1" applyBorder="1" applyFont="1">
      <alignment horizontal="center"/>
    </xf>
    <xf borderId="57" fillId="8" fontId="6" numFmtId="0" xfId="0" applyBorder="1" applyFont="1"/>
    <xf borderId="23" fillId="5" fontId="5" numFmtId="0" xfId="0" applyAlignment="1" applyBorder="1" applyFont="1">
      <alignment vertical="center"/>
    </xf>
    <xf borderId="0" fillId="0" fontId="6" numFmtId="0" xfId="0" applyFont="1"/>
    <xf borderId="35" fillId="8" fontId="6" numFmtId="0" xfId="0" applyAlignment="1" applyBorder="1" applyFont="1">
      <alignment horizontal="center"/>
    </xf>
    <xf borderId="23" fillId="7" fontId="5" numFmtId="164" xfId="0" applyAlignment="1" applyBorder="1" applyFont="1" applyNumberFormat="1">
      <alignment horizontal="center" vertical="center"/>
    </xf>
    <xf borderId="30" fillId="3" fontId="1" numFmtId="0" xfId="0" applyAlignment="1" applyBorder="1" applyFont="1">
      <alignment horizontal="center" vertical="center"/>
    </xf>
    <xf borderId="70" fillId="4" fontId="5" numFmtId="0" xfId="0" applyAlignment="1" applyBorder="1" applyFont="1">
      <alignment horizontal="center" vertical="center"/>
    </xf>
    <xf borderId="20" fillId="5" fontId="5" numFmtId="0" xfId="0" applyAlignment="1" applyBorder="1" applyFont="1">
      <alignment horizontal="center" vertical="center"/>
    </xf>
    <xf borderId="71" fillId="0" fontId="2" numFmtId="0" xfId="0" applyBorder="1" applyFont="1"/>
    <xf borderId="70" fillId="4" fontId="6" numFmtId="0" xfId="0" applyAlignment="1" applyBorder="1" applyFont="1">
      <alignment vertical="center"/>
    </xf>
    <xf borderId="72" fillId="5" fontId="5" numFmtId="0" xfId="0" applyAlignment="1" applyBorder="1" applyFont="1">
      <alignment horizontal="right" vertical="center"/>
    </xf>
    <xf borderId="73" fillId="9" fontId="5" numFmtId="1" xfId="0" applyAlignment="1" applyBorder="1" applyFill="1" applyFont="1" applyNumberFormat="1">
      <alignment horizontal="center" vertical="center"/>
    </xf>
    <xf borderId="74" fillId="9" fontId="5" numFmtId="164" xfId="0" applyAlignment="1" applyBorder="1" applyFont="1" applyNumberFormat="1">
      <alignment horizontal="center" vertical="center"/>
    </xf>
    <xf borderId="47" fillId="4" fontId="1" numFmtId="0" xfId="0" applyAlignment="1" applyBorder="1" applyFont="1">
      <alignment vertical="center"/>
    </xf>
    <xf borderId="75" fillId="5" fontId="7" numFmtId="0" xfId="0" applyAlignment="1" applyBorder="1" applyFont="1">
      <alignment horizontal="center" vertical="center"/>
    </xf>
    <xf borderId="75" fillId="10" fontId="7" numFmtId="0" xfId="0" applyAlignment="1" applyBorder="1" applyFill="1" applyFont="1">
      <alignment horizontal="center" vertical="center"/>
    </xf>
    <xf borderId="76" fillId="7" fontId="1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23" fillId="5" fontId="1" numFmtId="0" xfId="0" applyAlignment="1" applyBorder="1" applyFont="1">
      <alignment horizontal="center" vertical="center"/>
    </xf>
    <xf borderId="20" fillId="5" fontId="5" numFmtId="0" xfId="0" applyAlignment="1" applyBorder="1" applyFont="1">
      <alignment vertical="center"/>
    </xf>
    <xf borderId="78" fillId="7" fontId="1" numFmtId="0" xfId="0" applyAlignment="1" applyBorder="1" applyFont="1">
      <alignment horizontal="center" vertical="center"/>
    </xf>
    <xf borderId="57" fillId="5" fontId="1" numFmtId="0" xfId="0" applyAlignment="1" applyBorder="1" applyFont="1">
      <alignment horizontal="center" vertical="center"/>
    </xf>
    <xf borderId="79" fillId="5" fontId="5" numFmtId="0" xfId="0" applyAlignment="1" applyBorder="1" applyFont="1">
      <alignment vertical="center"/>
    </xf>
    <xf borderId="80" fillId="0" fontId="2" numFmtId="0" xfId="0" applyBorder="1" applyFont="1"/>
    <xf borderId="45" fillId="0" fontId="2" numFmtId="0" xfId="0" applyBorder="1" applyFont="1"/>
    <xf borderId="81" fillId="5" fontId="1" numFmtId="0" xfId="0" applyAlignment="1" applyBorder="1" applyFont="1">
      <alignment horizontal="right" vertical="center"/>
    </xf>
    <xf borderId="20" fillId="5" fontId="1" numFmtId="0" xfId="0" applyAlignment="1" applyBorder="1" applyFont="1">
      <alignment horizontal="right" vertical="center"/>
    </xf>
    <xf borderId="44" fillId="5" fontId="5" numFmtId="0" xfId="0" applyAlignment="1" applyBorder="1" applyFont="1">
      <alignment vertical="center"/>
    </xf>
    <xf borderId="44" fillId="5" fontId="5" numFmtId="0" xfId="0" applyAlignment="1" applyBorder="1" applyFont="1">
      <alignment horizontal="right" vertical="center"/>
    </xf>
    <xf borderId="25" fillId="5" fontId="5" numFmtId="0" xfId="0" applyAlignment="1" applyBorder="1" applyFont="1">
      <alignment horizontal="right" vertical="center"/>
    </xf>
    <xf borderId="82" fillId="0" fontId="2" numFmtId="0" xfId="0" applyBorder="1" applyFont="1"/>
    <xf borderId="83" fillId="5" fontId="1" numFmtId="0" xfId="0" applyAlignment="1" applyBorder="1" applyFont="1">
      <alignment horizontal="right" vertical="center"/>
    </xf>
    <xf borderId="84" fillId="0" fontId="2" numFmtId="0" xfId="0" applyBorder="1" applyFont="1"/>
    <xf borderId="85" fillId="0" fontId="2" numFmtId="0" xfId="0" applyBorder="1" applyFont="1"/>
    <xf borderId="55" fillId="0" fontId="2" numFmtId="0" xfId="0" applyBorder="1" applyFont="1"/>
    <xf borderId="86" fillId="5" fontId="1" numFmtId="0" xfId="0" applyAlignment="1" applyBorder="1" applyFont="1">
      <alignment horizontal="right" vertical="center"/>
    </xf>
    <xf borderId="37" fillId="5" fontId="1" numFmtId="0" xfId="0" applyAlignment="1" applyBorder="1" applyFont="1">
      <alignment horizontal="right" vertical="center"/>
    </xf>
    <xf borderId="23" fillId="5" fontId="1" numFmtId="0" xfId="0" applyAlignment="1" applyBorder="1" applyFont="1">
      <alignment horizontal="right" vertical="center"/>
    </xf>
    <xf borderId="44" fillId="5" fontId="6" numFmtId="0" xfId="0" applyAlignment="1" applyBorder="1" applyFont="1">
      <alignment shrinkToFit="0" vertical="center" wrapText="1"/>
    </xf>
    <xf borderId="44" fillId="5" fontId="1" numFmtId="0" xfId="0" applyAlignment="1" applyBorder="1" applyFont="1">
      <alignment horizontal="center" vertical="center"/>
    </xf>
    <xf borderId="44" fillId="5" fontId="1" numFmtId="0" xfId="0" applyAlignment="1" applyBorder="1" applyFont="1">
      <alignment horizontal="right" vertical="center"/>
    </xf>
    <xf borderId="9" fillId="5" fontId="1" numFmtId="0" xfId="0" applyAlignment="1" applyBorder="1" applyFont="1">
      <alignment horizontal="left" vertical="center"/>
    </xf>
    <xf borderId="87" fillId="0" fontId="2" numFmtId="0" xfId="0" applyBorder="1" applyFont="1"/>
    <xf borderId="88" fillId="0" fontId="2" numFmtId="0" xfId="0" applyBorder="1" applyFont="1"/>
    <xf borderId="89" fillId="5" fontId="3" numFmtId="0" xfId="0" applyAlignment="1" applyBorder="1" applyFont="1">
      <alignment horizontal="center" shrinkToFit="0" vertical="center" wrapText="1"/>
    </xf>
    <xf borderId="15" fillId="5" fontId="6" numFmtId="0" xfId="0" applyAlignment="1" applyBorder="1" applyFont="1">
      <alignment shrinkToFit="0" vertical="center" wrapText="1"/>
    </xf>
    <xf borderId="90" fillId="0" fontId="2" numFmtId="0" xfId="0" applyBorder="1" applyFont="1"/>
    <xf borderId="89" fillId="5" fontId="5" numFmtId="0" xfId="0" applyAlignment="1" applyBorder="1" applyFont="1">
      <alignment horizontal="right" vertical="center"/>
    </xf>
    <xf borderId="91" fillId="5" fontId="5" numFmtId="0" xfId="0" applyAlignment="1" applyBorder="1" applyFont="1">
      <alignment horizontal="right" vertical="center"/>
    </xf>
    <xf borderId="1" fillId="0" fontId="8" numFmtId="0" xfId="0" applyAlignment="1" applyBorder="1" applyFont="1">
      <alignment horizontal="center" vertical="center"/>
    </xf>
    <xf borderId="92" fillId="2" fontId="9" numFmtId="0" xfId="0" applyAlignment="1" applyBorder="1" applyFont="1">
      <alignment horizontal="center" vertical="center"/>
    </xf>
    <xf borderId="92" fillId="2" fontId="10" numFmtId="0" xfId="0" applyAlignment="1" applyBorder="1" applyFont="1">
      <alignment horizontal="center" readingOrder="0" vertical="center"/>
    </xf>
    <xf borderId="93" fillId="2" fontId="9" numFmtId="0" xfId="0" applyAlignment="1" applyBorder="1" applyFont="1">
      <alignment horizontal="center" vertical="center"/>
    </xf>
    <xf borderId="93" fillId="2" fontId="10" numFmtId="0" xfId="0" applyAlignment="1" applyBorder="1" applyFont="1">
      <alignment horizontal="center" readingOrder="0" vertical="center"/>
    </xf>
    <xf borderId="94" fillId="2" fontId="9" numFmtId="0" xfId="0" applyAlignment="1" applyBorder="1" applyFont="1">
      <alignment horizontal="center" readingOrder="1" vertical="center"/>
    </xf>
    <xf borderId="94" fillId="2" fontId="10" numFmtId="0" xfId="0" applyAlignment="1" applyBorder="1" applyFont="1">
      <alignment horizontal="center" readingOrder="0" vertical="center"/>
    </xf>
    <xf borderId="7" fillId="0" fontId="8" numFmtId="0" xfId="0" applyAlignment="1" applyBorder="1" applyFont="1">
      <alignment horizontal="center" vertical="center"/>
    </xf>
    <xf borderId="18" fillId="3" fontId="8" numFmtId="0" xfId="0" applyAlignment="1" applyBorder="1" applyFont="1">
      <alignment horizontal="center" vertical="center"/>
    </xf>
    <xf borderId="19" fillId="3" fontId="8" numFmtId="0" xfId="0" applyAlignment="1" applyBorder="1" applyFont="1">
      <alignment horizontal="center" vertical="center"/>
    </xf>
    <xf borderId="19" fillId="3" fontId="8" numFmtId="0" xfId="0" applyAlignment="1" applyBorder="1" applyFont="1">
      <alignment horizontal="center" shrinkToFit="0" vertical="center" wrapText="1"/>
    </xf>
    <xf borderId="19" fillId="3" fontId="11" numFmtId="0" xfId="0" applyAlignment="1" applyBorder="1" applyFont="1">
      <alignment horizontal="center" readingOrder="0" vertical="center"/>
    </xf>
    <xf borderId="20" fillId="3" fontId="8" numFmtId="0" xfId="0" applyAlignment="1" applyBorder="1" applyFont="1">
      <alignment horizontal="center" vertical="center"/>
    </xf>
    <xf borderId="23" fillId="3" fontId="8" numFmtId="0" xfId="0" applyAlignment="1" applyBorder="1" applyFont="1">
      <alignment horizontal="center" vertical="center"/>
    </xf>
    <xf borderId="24" fillId="3" fontId="12" numFmtId="0" xfId="0" applyAlignment="1" applyBorder="1" applyFont="1">
      <alignment horizontal="center" shrinkToFit="0" vertical="center" wrapText="1"/>
    </xf>
    <xf borderId="23" fillId="3" fontId="12" numFmtId="0" xfId="0" applyAlignment="1" applyBorder="1" applyFont="1">
      <alignment horizontal="center" shrinkToFit="0" vertical="center" wrapText="1"/>
    </xf>
    <xf borderId="24" fillId="3" fontId="12" numFmtId="2" xfId="0" applyAlignment="1" applyBorder="1" applyFont="1" applyNumberFormat="1">
      <alignment horizontal="center" shrinkToFit="0" vertical="center" wrapText="1"/>
    </xf>
    <xf borderId="25" fillId="3" fontId="12" numFmtId="0" xfId="0" applyAlignment="1" applyBorder="1" applyFont="1">
      <alignment horizontal="center" shrinkToFit="0" vertical="center" wrapText="1"/>
    </xf>
    <xf borderId="23" fillId="3" fontId="12" numFmtId="0" xfId="0" applyAlignment="1" applyBorder="1" applyFont="1">
      <alignment horizontal="center" vertical="center"/>
    </xf>
    <xf borderId="52" fillId="3" fontId="12" numFmtId="0" xfId="0" applyAlignment="1" applyBorder="1" applyFont="1">
      <alignment horizontal="center" vertical="center"/>
    </xf>
    <xf borderId="70" fillId="4" fontId="8" numFmtId="0" xfId="0" applyAlignment="1" applyBorder="1" applyFont="1">
      <alignment horizontal="center" vertical="center"/>
    </xf>
    <xf borderId="24" fillId="5" fontId="8" numFmtId="0" xfId="0" applyAlignment="1" applyBorder="1" applyFont="1">
      <alignment horizontal="center" vertical="center"/>
    </xf>
    <xf borderId="23" fillId="5" fontId="13" numFmtId="0" xfId="0" applyAlignment="1" applyBorder="1" applyFont="1">
      <alignment horizontal="center" vertical="center"/>
    </xf>
    <xf borderId="40" fillId="5" fontId="13" numFmtId="0" xfId="0" applyAlignment="1" applyBorder="1" applyFont="1">
      <alignment horizontal="left" vertical="center"/>
    </xf>
    <xf borderId="57" fillId="5" fontId="13" numFmtId="0" xfId="0" applyAlignment="1" applyBorder="1" applyFont="1">
      <alignment vertical="center"/>
    </xf>
    <xf borderId="57" fillId="5" fontId="14" numFmtId="0" xfId="0" applyAlignment="1" applyBorder="1" applyFont="1">
      <alignment readingOrder="0" vertical="center"/>
    </xf>
    <xf borderId="40" fillId="5" fontId="13" numFmtId="0" xfId="0" applyAlignment="1" applyBorder="1" applyFont="1">
      <alignment horizontal="center" vertical="center"/>
    </xf>
    <xf borderId="23" fillId="5" fontId="15" numFmtId="0" xfId="0" applyAlignment="1" applyBorder="1" applyFont="1">
      <alignment horizontal="center" vertical="center"/>
    </xf>
    <xf borderId="23" fillId="5" fontId="15" numFmtId="0" xfId="0" applyAlignment="1" applyBorder="1" applyFont="1">
      <alignment vertical="center"/>
    </xf>
    <xf borderId="57" fillId="2" fontId="15" numFmtId="0" xfId="0" applyAlignment="1" applyBorder="1" applyFont="1">
      <alignment horizontal="center" vertical="center"/>
    </xf>
    <xf borderId="45" fillId="0" fontId="15" numFmtId="0" xfId="0" applyAlignment="1" applyBorder="1" applyFont="1">
      <alignment horizontal="center" vertical="center"/>
    </xf>
    <xf borderId="57" fillId="2" fontId="13" numFmtId="1" xfId="0" applyAlignment="1" applyBorder="1" applyFont="1" applyNumberFormat="1">
      <alignment horizontal="center" vertical="center"/>
    </xf>
    <xf borderId="57" fillId="2" fontId="13" numFmtId="2" xfId="0" applyAlignment="1" applyBorder="1" applyFont="1" applyNumberFormat="1">
      <alignment horizontal="center" vertical="center"/>
    </xf>
    <xf borderId="47" fillId="5" fontId="15" numFmtId="0" xfId="0" applyAlignment="1" applyBorder="1" applyFont="1">
      <alignment horizontal="center" vertical="center"/>
    </xf>
    <xf borderId="61" fillId="4" fontId="9" numFmtId="0" xfId="0" applyAlignment="1" applyBorder="1" applyFont="1">
      <alignment horizontal="center" vertical="center"/>
    </xf>
    <xf borderId="23" fillId="5" fontId="14" numFmtId="0" xfId="0" applyAlignment="1" applyBorder="1" applyFont="1">
      <alignment readingOrder="0" vertical="center"/>
    </xf>
    <xf borderId="29" fillId="5" fontId="13" numFmtId="0" xfId="0" applyAlignment="1" applyBorder="1" applyFont="1">
      <alignment horizontal="center" vertical="center"/>
    </xf>
    <xf borderId="95" fillId="5" fontId="13" numFmtId="0" xfId="0" applyAlignment="1" applyBorder="1" applyFont="1">
      <alignment horizontal="center" vertical="center"/>
    </xf>
    <xf borderId="39" fillId="5" fontId="13" numFmtId="0" xfId="0" applyAlignment="1" applyBorder="1" applyFont="1">
      <alignment horizontal="center" vertical="center"/>
    </xf>
    <xf borderId="57" fillId="5" fontId="13" numFmtId="0" xfId="0" applyAlignment="1" applyBorder="1" applyFont="1">
      <alignment horizontal="left" vertical="center"/>
    </xf>
    <xf borderId="23" fillId="5" fontId="13" numFmtId="0" xfId="0" applyAlignment="1" applyBorder="1" applyFont="1">
      <alignment horizontal="left" vertical="center"/>
    </xf>
    <xf borderId="23" fillId="5" fontId="15" numFmtId="0" xfId="0" applyAlignment="1" applyBorder="1" applyFont="1">
      <alignment horizontal="right" vertical="center"/>
    </xf>
    <xf borderId="23" fillId="7" fontId="13" numFmtId="1" xfId="0" applyAlignment="1" applyBorder="1" applyFont="1" applyNumberFormat="1">
      <alignment horizontal="center" vertical="center"/>
    </xf>
    <xf borderId="23" fillId="7" fontId="13" numFmtId="2" xfId="0" applyAlignment="1" applyBorder="1" applyFont="1" applyNumberFormat="1">
      <alignment horizontal="center" vertical="center"/>
    </xf>
    <xf borderId="23" fillId="7" fontId="13" numFmtId="0" xfId="0" applyAlignment="1" applyBorder="1" applyFont="1">
      <alignment horizontal="center" vertical="center"/>
    </xf>
    <xf borderId="47" fillId="7" fontId="16" numFmtId="0" xfId="0" applyAlignment="1" applyBorder="1" applyFont="1">
      <alignment vertical="center"/>
    </xf>
    <xf borderId="0" fillId="0" fontId="15" numFmtId="0" xfId="0" applyAlignment="1" applyFont="1">
      <alignment horizontal="center" vertical="center"/>
    </xf>
    <xf borderId="47" fillId="5" fontId="15" numFmtId="0" xfId="0" applyAlignment="1" applyBorder="1" applyFont="1">
      <alignment vertical="center"/>
    </xf>
    <xf borderId="24" fillId="3" fontId="8" numFmtId="0" xfId="0" applyAlignment="1" applyBorder="1" applyFont="1">
      <alignment horizontal="center" shrinkToFit="0" vertical="center" wrapText="1"/>
    </xf>
    <xf borderId="19" fillId="3" fontId="8" numFmtId="0" xfId="0" applyAlignment="1" applyBorder="1" applyFont="1">
      <alignment vertical="center"/>
    </xf>
    <xf borderId="49" fillId="3" fontId="8" numFmtId="0" xfId="0" applyAlignment="1" applyBorder="1" applyFont="1">
      <alignment horizontal="center" vertical="center"/>
    </xf>
    <xf borderId="19" fillId="3" fontId="12" numFmtId="0" xfId="0" applyAlignment="1" applyBorder="1" applyFont="1">
      <alignment horizontal="center" shrinkToFit="0" vertical="center" wrapText="1"/>
    </xf>
    <xf borderId="52" fillId="3" fontId="12" numFmtId="0" xfId="0" applyAlignment="1" applyBorder="1" applyFont="1">
      <alignment horizontal="center" shrinkToFit="0" vertical="center" wrapText="1"/>
    </xf>
    <xf borderId="19" fillId="3" fontId="12" numFmtId="2" xfId="0" applyAlignment="1" applyBorder="1" applyFont="1" applyNumberFormat="1">
      <alignment horizontal="center" shrinkToFit="0" vertical="center" wrapText="1"/>
    </xf>
    <xf borderId="52" fillId="3" fontId="8" numFmtId="0" xfId="0" applyAlignment="1" applyBorder="1" applyFont="1">
      <alignment horizontal="center" vertical="center"/>
    </xf>
    <xf borderId="23" fillId="5" fontId="13" numFmtId="0" xfId="0" applyAlignment="1" applyBorder="1" applyFont="1">
      <alignment vertical="center"/>
    </xf>
    <xf borderId="57" fillId="5" fontId="14" numFmtId="0" xfId="0" applyAlignment="1" applyBorder="1" applyFont="1">
      <alignment vertical="center"/>
    </xf>
    <xf borderId="23" fillId="2" fontId="15" numFmtId="0" xfId="0" applyAlignment="1" applyBorder="1" applyFont="1">
      <alignment horizontal="center" vertical="center"/>
    </xf>
    <xf borderId="55" fillId="0" fontId="15" numFmtId="0" xfId="0" applyAlignment="1" applyBorder="1" applyFont="1">
      <alignment horizontal="center" vertical="center"/>
    </xf>
    <xf borderId="23" fillId="2" fontId="13" numFmtId="1" xfId="0" applyAlignment="1" applyBorder="1" applyFont="1" applyNumberFormat="1">
      <alignment horizontal="center" vertical="center"/>
    </xf>
    <xf borderId="23" fillId="2" fontId="13" numFmtId="2" xfId="0" applyAlignment="1" applyBorder="1" applyFont="1" applyNumberFormat="1">
      <alignment horizontal="center" vertical="center"/>
    </xf>
    <xf borderId="23" fillId="5" fontId="14" numFmtId="0" xfId="0" applyAlignment="1" applyBorder="1" applyFont="1">
      <alignment vertical="center"/>
    </xf>
    <xf borderId="19" fillId="3" fontId="11" numFmtId="0" xfId="0" applyAlignment="1" applyBorder="1" applyFont="1">
      <alignment horizontal="center" readingOrder="0" shrinkToFit="0" vertical="center" wrapText="1"/>
    </xf>
    <xf borderId="23" fillId="5" fontId="17" numFmtId="0" xfId="0" applyAlignment="1" applyBorder="1" applyFont="1">
      <alignment vertical="center"/>
    </xf>
    <xf borderId="40" fillId="5" fontId="15" numFmtId="0" xfId="0" applyAlignment="1" applyBorder="1" applyFont="1">
      <alignment horizontal="center" vertical="center"/>
    </xf>
    <xf borderId="57" fillId="5" fontId="15" numFmtId="0" xfId="0" applyAlignment="1" applyBorder="1" applyFont="1">
      <alignment horizontal="center" vertical="center"/>
    </xf>
    <xf borderId="45" fillId="0" fontId="15" numFmtId="0" xfId="0" applyAlignment="1" applyBorder="1" applyFont="1">
      <alignment vertical="center"/>
    </xf>
    <xf borderId="44" fillId="5" fontId="13" numFmtId="0" xfId="0" applyAlignment="1" applyBorder="1" applyFont="1">
      <alignment horizontal="center" vertical="center"/>
    </xf>
    <xf borderId="44" fillId="5" fontId="13" numFmtId="0" xfId="0" applyAlignment="1" applyBorder="1" applyFont="1">
      <alignment vertical="center"/>
    </xf>
    <xf borderId="39" fillId="5" fontId="15" numFmtId="0" xfId="0" applyAlignment="1" applyBorder="1" applyFont="1">
      <alignment horizontal="center" vertical="center"/>
    </xf>
    <xf borderId="96" fillId="5" fontId="15" numFmtId="0" xfId="0" applyAlignment="1" applyBorder="1" applyFont="1">
      <alignment horizontal="center" vertical="center"/>
    </xf>
    <xf borderId="8" fillId="0" fontId="15" numFmtId="0" xfId="0" applyAlignment="1" applyBorder="1" applyFont="1">
      <alignment vertical="center"/>
    </xf>
    <xf borderId="39" fillId="5" fontId="13" numFmtId="0" xfId="0" applyAlignment="1" applyBorder="1" applyFont="1">
      <alignment horizontal="left" vertical="center"/>
    </xf>
    <xf borderId="97" fillId="5" fontId="17" numFmtId="0" xfId="0" applyAlignment="1" applyBorder="1" applyFont="1">
      <alignment vertical="center"/>
    </xf>
    <xf borderId="44" fillId="5" fontId="15" numFmtId="0" xfId="0" applyAlignment="1" applyBorder="1" applyFont="1">
      <alignment vertical="center"/>
    </xf>
    <xf borderId="47" fillId="5" fontId="13" numFmtId="0" xfId="0" applyAlignment="1" applyBorder="1" applyFont="1">
      <alignment horizontal="center" vertical="center"/>
    </xf>
    <xf borderId="98" fillId="5" fontId="13" numFmtId="0" xfId="0" applyAlignment="1" applyBorder="1" applyFont="1">
      <alignment horizontal="center" vertical="center"/>
    </xf>
    <xf borderId="55" fillId="0" fontId="15" numFmtId="0" xfId="0" applyAlignment="1" applyBorder="1" applyFont="1">
      <alignment vertical="center"/>
    </xf>
    <xf borderId="99" fillId="5" fontId="13" numFmtId="0" xfId="0" applyAlignment="1" applyBorder="1" applyFont="1">
      <alignment horizontal="center" vertical="center"/>
    </xf>
    <xf borderId="66" fillId="5" fontId="13" numFmtId="0" xfId="0" applyAlignment="1" applyBorder="1" applyFont="1">
      <alignment vertical="center"/>
    </xf>
    <xf borderId="95" fillId="5" fontId="13" numFmtId="0" xfId="0" applyAlignment="1" applyBorder="1" applyFont="1">
      <alignment horizontal="left" vertical="center"/>
    </xf>
    <xf borderId="29" fillId="5" fontId="15" numFmtId="0" xfId="0" applyAlignment="1" applyBorder="1" applyFont="1">
      <alignment horizontal="center" vertical="center"/>
    </xf>
    <xf borderId="60" fillId="0" fontId="15" numFmtId="0" xfId="0" applyAlignment="1" applyBorder="1" applyFont="1">
      <alignment horizontal="center" vertical="center"/>
    </xf>
    <xf borderId="29" fillId="2" fontId="15" numFmtId="0" xfId="0" applyAlignment="1" applyBorder="1" applyFont="1">
      <alignment horizontal="center" vertical="center"/>
    </xf>
    <xf borderId="66" fillId="2" fontId="13" numFmtId="1" xfId="0" applyAlignment="1" applyBorder="1" applyFont="1" applyNumberFormat="1">
      <alignment horizontal="center" vertical="center"/>
    </xf>
    <xf borderId="66" fillId="2" fontId="13" numFmtId="2" xfId="0" applyAlignment="1" applyBorder="1" applyFont="1" applyNumberFormat="1">
      <alignment horizontal="center" vertical="center"/>
    </xf>
    <xf borderId="68" fillId="5" fontId="15" numFmtId="0" xfId="0" applyAlignment="1" applyBorder="1" applyFont="1">
      <alignment horizontal="center" vertical="center"/>
    </xf>
    <xf borderId="72" fillId="5" fontId="13" numFmtId="0" xfId="0" applyAlignment="1" applyBorder="1" applyFont="1">
      <alignment horizontal="center" vertical="center"/>
    </xf>
    <xf borderId="100" fillId="5" fontId="13" numFmtId="0" xfId="0" applyAlignment="1" applyBorder="1" applyFont="1">
      <alignment horizontal="center" vertical="center"/>
    </xf>
    <xf borderId="73" fillId="5" fontId="13" numFmtId="0" xfId="0" applyAlignment="1" applyBorder="1" applyFont="1">
      <alignment vertical="center"/>
    </xf>
    <xf borderId="100" fillId="5" fontId="13" numFmtId="0" xfId="0" applyAlignment="1" applyBorder="1" applyFont="1">
      <alignment horizontal="left" vertical="center"/>
    </xf>
    <xf borderId="73" fillId="5" fontId="15" numFmtId="0" xfId="0" applyAlignment="1" applyBorder="1" applyFont="1">
      <alignment horizontal="center" vertical="center"/>
    </xf>
    <xf borderId="101" fillId="0" fontId="15" numFmtId="0" xfId="0" applyAlignment="1" applyBorder="1" applyFont="1">
      <alignment horizontal="center" vertical="center"/>
    </xf>
    <xf borderId="73" fillId="2" fontId="15" numFmtId="0" xfId="0" applyAlignment="1" applyBorder="1" applyFont="1">
      <alignment horizontal="center" vertical="center"/>
    </xf>
    <xf borderId="73" fillId="2" fontId="13" numFmtId="1" xfId="0" applyAlignment="1" applyBorder="1" applyFont="1" applyNumberFormat="1">
      <alignment horizontal="center" vertical="center"/>
    </xf>
    <xf borderId="73" fillId="2" fontId="13" numFmtId="2" xfId="0" applyAlignment="1" applyBorder="1" applyFont="1" applyNumberFormat="1">
      <alignment horizontal="center" vertical="center"/>
    </xf>
    <xf borderId="102" fillId="5" fontId="15" numFmtId="0" xfId="0" applyAlignment="1" applyBorder="1" applyFont="1">
      <alignment horizontal="center" vertical="center"/>
    </xf>
    <xf borderId="23" fillId="7" fontId="13" numFmtId="164" xfId="0" applyAlignment="1" applyBorder="1" applyFont="1" applyNumberFormat="1">
      <alignment horizontal="center" vertical="center"/>
    </xf>
    <xf borderId="48" fillId="0" fontId="15" numFmtId="0" xfId="0" applyAlignment="1" applyBorder="1" applyFont="1">
      <alignment horizontal="center" vertical="center"/>
    </xf>
    <xf borderId="95" fillId="5" fontId="15" numFmtId="0" xfId="0" applyAlignment="1" applyBorder="1" applyFont="1">
      <alignment horizontal="center" vertical="center"/>
    </xf>
    <xf borderId="103" fillId="5" fontId="13" numFmtId="0" xfId="0" applyAlignment="1" applyBorder="1" applyFont="1">
      <alignment horizontal="center" vertical="center"/>
    </xf>
    <xf borderId="104" fillId="5" fontId="13" numFmtId="0" xfId="0" applyAlignment="1" applyBorder="1" applyFont="1">
      <alignment horizontal="center" vertical="center"/>
    </xf>
    <xf borderId="105" fillId="5" fontId="13" numFmtId="0" xfId="0" applyAlignment="1" applyBorder="1" applyFont="1">
      <alignment vertical="center"/>
    </xf>
    <xf borderId="104" fillId="5" fontId="13" numFmtId="0" xfId="0" applyAlignment="1" applyBorder="1" applyFont="1">
      <alignment horizontal="left" vertical="center"/>
    </xf>
    <xf borderId="106" fillId="5" fontId="15" numFmtId="0" xfId="0" applyAlignment="1" applyBorder="1" applyFont="1">
      <alignment horizontal="center" vertical="center"/>
    </xf>
    <xf borderId="107" fillId="0" fontId="15" numFmtId="0" xfId="0" applyAlignment="1" applyBorder="1" applyFont="1">
      <alignment horizontal="center" vertical="center"/>
    </xf>
    <xf borderId="106" fillId="2" fontId="15" numFmtId="0" xfId="0" applyAlignment="1" applyBorder="1" applyFont="1">
      <alignment horizontal="center" vertical="center"/>
    </xf>
    <xf borderId="106" fillId="2" fontId="13" numFmtId="1" xfId="0" applyAlignment="1" applyBorder="1" applyFont="1" applyNumberFormat="1">
      <alignment horizontal="center" vertical="center"/>
    </xf>
    <xf borderId="106" fillId="2" fontId="13" numFmtId="2" xfId="0" applyAlignment="1" applyBorder="1" applyFont="1" applyNumberFormat="1">
      <alignment horizontal="center" vertical="center"/>
    </xf>
    <xf borderId="108" fillId="5" fontId="15" numFmtId="0" xfId="0" applyAlignment="1" applyBorder="1" applyFont="1">
      <alignment horizontal="center" vertical="center"/>
    </xf>
    <xf borderId="109" fillId="0" fontId="2" numFmtId="0" xfId="0" applyBorder="1" applyFont="1"/>
    <xf borderId="110" fillId="0" fontId="2" numFmtId="0" xfId="0" applyBorder="1" applyFont="1"/>
    <xf borderId="111" fillId="0" fontId="2" numFmtId="0" xfId="0" applyBorder="1" applyFont="1"/>
    <xf borderId="112" fillId="5" fontId="13" numFmtId="0" xfId="0" applyAlignment="1" applyBorder="1" applyFont="1">
      <alignment horizontal="center" vertical="center"/>
    </xf>
    <xf borderId="113" fillId="5" fontId="13" numFmtId="0" xfId="0" applyAlignment="1" applyBorder="1" applyFont="1">
      <alignment vertical="center"/>
    </xf>
    <xf borderId="112" fillId="5" fontId="13" numFmtId="0" xfId="0" applyAlignment="1" applyBorder="1" applyFont="1">
      <alignment horizontal="left" vertical="center"/>
    </xf>
    <xf borderId="114" fillId="0" fontId="2" numFmtId="0" xfId="0" applyBorder="1" applyFont="1"/>
    <xf borderId="115" fillId="0" fontId="2" numFmtId="0" xfId="0" applyBorder="1" applyFont="1"/>
    <xf borderId="116" fillId="0" fontId="2" numFmtId="0" xfId="0" applyBorder="1" applyFont="1"/>
    <xf borderId="0" fillId="0" fontId="15" numFmtId="0" xfId="0" applyAlignment="1" applyFont="1">
      <alignment vertical="center"/>
    </xf>
    <xf borderId="44" fillId="7" fontId="13" numFmtId="0" xfId="0" applyAlignment="1" applyBorder="1" applyFont="1">
      <alignment horizontal="center" vertical="center"/>
    </xf>
    <xf borderId="70" fillId="4" fontId="13" numFmtId="0" xfId="0" applyAlignment="1" applyBorder="1" applyFont="1">
      <alignment horizontal="center" vertical="center"/>
    </xf>
    <xf borderId="20" fillId="5" fontId="13" numFmtId="0" xfId="0" applyAlignment="1" applyBorder="1" applyFont="1">
      <alignment horizontal="center" vertical="center"/>
    </xf>
    <xf borderId="70" fillId="4" fontId="15" numFmtId="0" xfId="0" applyAlignment="1" applyBorder="1" applyFont="1">
      <alignment vertical="center"/>
    </xf>
    <xf borderId="72" fillId="5" fontId="13" numFmtId="0" xfId="0" applyAlignment="1" applyBorder="1" applyFont="1">
      <alignment horizontal="right" vertical="center"/>
    </xf>
    <xf borderId="73" fillId="9" fontId="13" numFmtId="1" xfId="0" applyAlignment="1" applyBorder="1" applyFont="1" applyNumberFormat="1">
      <alignment horizontal="center" vertical="center"/>
    </xf>
    <xf borderId="74" fillId="9" fontId="13" numFmtId="164" xfId="0" applyAlignment="1" applyBorder="1" applyFont="1" applyNumberFormat="1">
      <alignment horizontal="center" vertical="center"/>
    </xf>
    <xf borderId="47" fillId="4" fontId="18" numFmtId="0" xfId="0" applyAlignment="1" applyBorder="1" applyFont="1">
      <alignment vertical="center"/>
    </xf>
    <xf borderId="75" fillId="5" fontId="19" numFmtId="0" xfId="0" applyAlignment="1" applyBorder="1" applyFont="1">
      <alignment horizontal="center" vertical="center"/>
    </xf>
    <xf borderId="75" fillId="10" fontId="19" numFmtId="0" xfId="0" applyAlignment="1" applyBorder="1" applyFont="1">
      <alignment horizontal="center" vertical="center"/>
    </xf>
    <xf borderId="76" fillId="7" fontId="8" numFmtId="0" xfId="0" applyAlignment="1" applyBorder="1" applyFont="1">
      <alignment horizontal="right" shrinkToFit="0" vertical="center" wrapText="1"/>
    </xf>
    <xf borderId="23" fillId="5" fontId="8" numFmtId="0" xfId="0" applyAlignment="1" applyBorder="1" applyFont="1">
      <alignment horizontal="center" vertical="center"/>
    </xf>
    <xf borderId="20" fillId="5" fontId="13" numFmtId="0" xfId="0" applyAlignment="1" applyBorder="1" applyFont="1">
      <alignment vertical="center"/>
    </xf>
    <xf borderId="78" fillId="7" fontId="8" numFmtId="0" xfId="0" applyAlignment="1" applyBorder="1" applyFont="1">
      <alignment horizontal="right" vertical="center"/>
    </xf>
    <xf borderId="57" fillId="5" fontId="8" numFmtId="0" xfId="0" applyAlignment="1" applyBorder="1" applyFont="1">
      <alignment horizontal="center" vertical="center"/>
    </xf>
    <xf borderId="79" fillId="5" fontId="13" numFmtId="0" xfId="0" applyAlignment="1" applyBorder="1" applyFont="1">
      <alignment vertical="center"/>
    </xf>
    <xf borderId="81" fillId="5" fontId="8" numFmtId="0" xfId="0" applyAlignment="1" applyBorder="1" applyFont="1">
      <alignment horizontal="right" vertical="center"/>
    </xf>
    <xf borderId="20" fillId="5" fontId="8" numFmtId="0" xfId="0" applyAlignment="1" applyBorder="1" applyFont="1">
      <alignment horizontal="right" vertical="center"/>
    </xf>
    <xf borderId="44" fillId="5" fontId="13" numFmtId="0" xfId="0" applyAlignment="1" applyBorder="1" applyFont="1">
      <alignment horizontal="right" vertical="center"/>
    </xf>
    <xf borderId="25" fillId="5" fontId="13" numFmtId="0" xfId="0" applyAlignment="1" applyBorder="1" applyFont="1">
      <alignment horizontal="right" vertical="center"/>
    </xf>
    <xf borderId="83" fillId="5" fontId="8" numFmtId="0" xfId="0" applyAlignment="1" applyBorder="1" applyFont="1">
      <alignment horizontal="right" vertical="center"/>
    </xf>
    <xf borderId="86" fillId="5" fontId="8" numFmtId="0" xfId="0" applyAlignment="1" applyBorder="1" applyFont="1">
      <alignment horizontal="right" vertical="center"/>
    </xf>
    <xf borderId="37" fillId="5" fontId="8" numFmtId="0" xfId="0" applyAlignment="1" applyBorder="1" applyFont="1">
      <alignment horizontal="right" vertical="center"/>
    </xf>
    <xf borderId="23" fillId="5" fontId="8" numFmtId="0" xfId="0" applyAlignment="1" applyBorder="1" applyFont="1">
      <alignment horizontal="right" vertical="center"/>
    </xf>
    <xf borderId="44" fillId="5" fontId="15" numFmtId="0" xfId="0" applyAlignment="1" applyBorder="1" applyFont="1">
      <alignment shrinkToFit="0" vertical="center" wrapText="1"/>
    </xf>
    <xf borderId="44" fillId="5" fontId="8" numFmtId="0" xfId="0" applyAlignment="1" applyBorder="1" applyFont="1">
      <alignment horizontal="center" vertical="center"/>
    </xf>
    <xf borderId="44" fillId="5" fontId="8" numFmtId="0" xfId="0" applyAlignment="1" applyBorder="1" applyFont="1">
      <alignment horizontal="right" vertical="center"/>
    </xf>
    <xf borderId="9" fillId="5" fontId="8" numFmtId="0" xfId="0" applyAlignment="1" applyBorder="1" applyFont="1">
      <alignment horizontal="left" vertical="center"/>
    </xf>
    <xf borderId="89" fillId="5" fontId="12" numFmtId="0" xfId="0" applyAlignment="1" applyBorder="1" applyFont="1">
      <alignment horizontal="center" shrinkToFit="0" vertical="center" wrapText="1"/>
    </xf>
    <xf borderId="15" fillId="5" fontId="15" numFmtId="0" xfId="0" applyAlignment="1" applyBorder="1" applyFont="1">
      <alignment shrinkToFit="0" vertical="center" wrapText="1"/>
    </xf>
    <xf borderId="89" fillId="5" fontId="13" numFmtId="0" xfId="0" applyAlignment="1" applyBorder="1" applyFont="1">
      <alignment horizontal="right" vertical="center"/>
    </xf>
    <xf borderId="91" fillId="5" fontId="13" numFmtId="0" xfId="0" applyAlignment="1" applyBorder="1" applyFont="1">
      <alignment horizontal="right" vertical="center"/>
    </xf>
    <xf borderId="117" fillId="0" fontId="8" numFmtId="0" xfId="0" applyAlignment="1" applyBorder="1" applyFont="1">
      <alignment horizontal="center" vertical="center"/>
    </xf>
    <xf borderId="85" fillId="0" fontId="8" numFmtId="0" xfId="0" applyAlignment="1" applyBorder="1" applyFont="1">
      <alignment horizontal="center" vertical="center"/>
    </xf>
    <xf borderId="118" fillId="0" fontId="2" numFmtId="0" xfId="0" applyBorder="1" applyFont="1"/>
    <xf borderId="119" fillId="3" fontId="8" numFmtId="0" xfId="0" applyAlignment="1" applyBorder="1" applyFont="1">
      <alignment horizontal="center" vertical="center"/>
    </xf>
    <xf borderId="24" fillId="3" fontId="8" numFmtId="0" xfId="0" applyAlignment="1" applyBorder="1" applyFont="1">
      <alignment horizontal="center" vertical="center"/>
    </xf>
    <xf borderId="24" fillId="3" fontId="11" numFmtId="0" xfId="0" applyAlignment="1" applyBorder="1" applyFont="1">
      <alignment horizontal="center" readingOrder="0" shrinkToFit="0" vertical="center" wrapText="1"/>
    </xf>
    <xf borderId="24" fillId="3" fontId="8" numFmtId="0" xfId="0" applyAlignment="1" applyBorder="1" applyFont="1">
      <alignment vertical="center"/>
    </xf>
    <xf borderId="24" fillId="3" fontId="12" numFmtId="0" xfId="0" applyAlignment="1" applyBorder="1" applyFont="1">
      <alignment horizontal="center" vertical="center"/>
    </xf>
    <xf borderId="34" fillId="3" fontId="12" numFmtId="0" xfId="0" applyAlignment="1" applyBorder="1" applyFont="1">
      <alignment horizontal="center" shrinkToFit="0" vertical="center" wrapText="1"/>
    </xf>
    <xf borderId="120" fillId="0" fontId="2" numFmtId="0" xfId="0" applyBorder="1" applyFont="1"/>
    <xf borderId="119" fillId="4" fontId="8" numFmtId="0" xfId="0" applyAlignment="1" applyBorder="1" applyFont="1">
      <alignment horizontal="center" vertical="center"/>
    </xf>
    <xf borderId="24" fillId="5" fontId="20" numFmtId="0" xfId="0" applyAlignment="1" applyBorder="1" applyFont="1">
      <alignment horizontal="center" vertical="center"/>
    </xf>
    <xf borderId="23" fillId="5" fontId="21" numFmtId="0" xfId="0" applyAlignment="1" applyBorder="1" applyFont="1">
      <alignment readingOrder="0" vertical="center"/>
    </xf>
    <xf borderId="44" fillId="5" fontId="15" numFmtId="0" xfId="0" applyAlignment="1" applyBorder="1" applyFont="1">
      <alignment horizontal="center" vertical="center"/>
    </xf>
    <xf borderId="121" fillId="0" fontId="2" numFmtId="0" xfId="0" applyBorder="1" applyFont="1"/>
    <xf borderId="57" fillId="5" fontId="21" numFmtId="0" xfId="0" applyAlignment="1" applyBorder="1" applyFont="1">
      <alignment readingOrder="0" vertical="center"/>
    </xf>
    <xf borderId="23" fillId="5" fontId="22" numFmtId="0" xfId="0" applyAlignment="1" applyBorder="1" applyFont="1">
      <alignment readingOrder="0" vertical="center"/>
    </xf>
    <xf borderId="44" fillId="7" fontId="15" numFmtId="0" xfId="0" applyAlignment="1" applyBorder="1" applyFont="1">
      <alignment vertical="center"/>
    </xf>
    <xf borderId="118" fillId="0" fontId="15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57" fillId="5" fontId="15" numFmtId="0" xfId="0" applyAlignment="1" applyBorder="1" applyFont="1">
      <alignment vertical="center"/>
    </xf>
    <xf borderId="23" fillId="4" fontId="13" numFmtId="0" xfId="0" applyAlignment="1" applyBorder="1" applyFont="1">
      <alignment horizontal="center" vertical="center"/>
    </xf>
    <xf borderId="24" fillId="5" fontId="15" numFmtId="0" xfId="0" applyAlignment="1" applyBorder="1" applyFont="1">
      <alignment horizontal="center" vertical="center"/>
    </xf>
    <xf borderId="122" fillId="5" fontId="13" numFmtId="0" xfId="0" applyAlignment="1" applyBorder="1" applyFont="1">
      <alignment horizontal="left" vertical="center"/>
    </xf>
    <xf borderId="123" fillId="2" fontId="15" numFmtId="0" xfId="0" applyAlignment="1" applyBorder="1" applyFont="1">
      <alignment horizontal="center" vertical="center"/>
    </xf>
    <xf borderId="123" fillId="2" fontId="13" numFmtId="1" xfId="0" applyAlignment="1" applyBorder="1" applyFont="1" applyNumberFormat="1">
      <alignment horizontal="center" vertical="center"/>
    </xf>
    <xf borderId="123" fillId="2" fontId="13" numFmtId="2" xfId="0" applyAlignment="1" applyBorder="1" applyFont="1" applyNumberFormat="1">
      <alignment horizontal="center" vertical="center"/>
    </xf>
    <xf borderId="119" fillId="5" fontId="13" numFmtId="0" xfId="0" applyAlignment="1" applyBorder="1" applyFont="1">
      <alignment horizontal="center" vertical="center"/>
    </xf>
    <xf borderId="117" fillId="5" fontId="13" numFmtId="0" xfId="0" applyAlignment="1" applyBorder="1" applyFont="1">
      <alignment horizontal="center" vertical="center"/>
    </xf>
    <xf borderId="34" fillId="5" fontId="15" numFmtId="0" xfId="0" applyAlignment="1" applyBorder="1" applyFont="1">
      <alignment horizontal="center" vertical="center"/>
    </xf>
    <xf borderId="29" fillId="5" fontId="13" numFmtId="0" xfId="0" applyAlignment="1" applyBorder="1" applyFont="1">
      <alignment vertical="center"/>
    </xf>
    <xf borderId="29" fillId="5" fontId="15" numFmtId="0" xfId="0" applyAlignment="1" applyBorder="1" applyFont="1">
      <alignment vertical="center"/>
    </xf>
    <xf borderId="29" fillId="7" fontId="13" numFmtId="0" xfId="0" applyAlignment="1" applyBorder="1" applyFont="1">
      <alignment horizontal="center" vertical="center"/>
    </xf>
    <xf borderId="29" fillId="7" fontId="13" numFmtId="1" xfId="0" applyAlignment="1" applyBorder="1" applyFont="1" applyNumberFormat="1">
      <alignment horizontal="center" vertical="center"/>
    </xf>
    <xf borderId="29" fillId="7" fontId="13" numFmtId="164" xfId="0" applyAlignment="1" applyBorder="1" applyFont="1" applyNumberFormat="1">
      <alignment horizontal="center" vertical="center"/>
    </xf>
    <xf borderId="39" fillId="4" fontId="15" numFmtId="0" xfId="0" applyAlignment="1" applyBorder="1" applyFont="1">
      <alignment vertical="center"/>
    </xf>
    <xf borderId="73" fillId="5" fontId="13" numFmtId="1" xfId="0" applyAlignment="1" applyBorder="1" applyFont="1" applyNumberFormat="1">
      <alignment horizontal="center" vertical="center"/>
    </xf>
    <xf borderId="74" fillId="5" fontId="13" numFmtId="164" xfId="0" applyAlignment="1" applyBorder="1" applyFont="1" applyNumberFormat="1">
      <alignment horizontal="center" vertical="center"/>
    </xf>
    <xf borderId="37" fillId="5" fontId="15" numFmtId="0" xfId="0" applyAlignment="1" applyBorder="1" applyFont="1">
      <alignment vertical="center"/>
    </xf>
    <xf borderId="124" fillId="10" fontId="19" numFmtId="0" xfId="0" applyAlignment="1" applyBorder="1" applyFont="1">
      <alignment horizontal="center" vertical="center"/>
    </xf>
    <xf borderId="57" fillId="5" fontId="13" numFmtId="0" xfId="0" applyAlignment="1" applyBorder="1" applyFont="1">
      <alignment horizontal="center" vertical="center"/>
    </xf>
    <xf borderId="57" fillId="5" fontId="8" numFmtId="0" xfId="0" applyAlignment="1" applyBorder="1" applyFont="1">
      <alignment horizontal="right" vertical="center"/>
    </xf>
    <xf borderId="125" fillId="5" fontId="15" numFmtId="0" xfId="0" applyAlignment="1" applyBorder="1" applyFont="1">
      <alignment shrinkToFit="0" vertical="center" wrapText="1"/>
    </xf>
    <xf borderId="79" fillId="5" fontId="8" numFmtId="0" xfId="0" applyAlignment="1" applyBorder="1" applyFont="1">
      <alignment horizontal="right" vertical="center"/>
    </xf>
    <xf borderId="126" fillId="0" fontId="2" numFmtId="0" xfId="0" applyBorder="1" applyFont="1"/>
    <xf borderId="20" fillId="5" fontId="13" numFmtId="0" xfId="0" applyAlignment="1" applyBorder="1" applyFont="1">
      <alignment horizontal="right" vertical="center"/>
    </xf>
    <xf borderId="127" fillId="0" fontId="2" numFmtId="0" xfId="0" applyBorder="1" applyFont="1"/>
    <xf borderId="128" fillId="7" fontId="8" numFmtId="0" xfId="0" applyAlignment="1" applyBorder="1" applyFont="1">
      <alignment horizontal="right" vertical="center"/>
    </xf>
    <xf borderId="23" fillId="5" fontId="13" numFmtId="165" xfId="0" applyAlignment="1" applyBorder="1" applyFont="1" applyNumberFormat="1">
      <alignment horizontal="center" vertical="center"/>
    </xf>
    <xf borderId="23" fillId="5" fontId="13" numFmtId="0" xfId="0" applyAlignment="1" applyBorder="1" applyFont="1">
      <alignment horizontal="right" vertical="center"/>
    </xf>
    <xf borderId="44" fillId="7" fontId="8" numFmtId="0" xfId="0" applyAlignment="1" applyBorder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85725</xdr:rowOff>
    </xdr:from>
    <xdr:ext cx="1114425" cy="10572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152400</xdr:colOff>
      <xdr:row>90</xdr:row>
      <xdr:rowOff>200025</xdr:rowOff>
    </xdr:from>
    <xdr:ext cx="1047750" cy="971550"/>
    <xdr:pic>
      <xdr:nvPicPr>
        <xdr:cNvPr id="0" name="image1.png" title="صورة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1685925" cy="118110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38125" cy="23812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295275" cy="238125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89</xdr:row>
      <xdr:rowOff>0</xdr:rowOff>
    </xdr:from>
    <xdr:ext cx="200025" cy="20002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75"/>
    <col customWidth="1" min="2" max="2" width="14.63"/>
    <col customWidth="1" min="3" max="3" width="5.0"/>
    <col customWidth="1" min="4" max="4" width="16.5"/>
    <col customWidth="1" min="5" max="5" width="58.38"/>
    <col customWidth="1" min="6" max="6" width="22.13"/>
    <col customWidth="1" min="7" max="7" width="15.5"/>
    <col customWidth="1" min="8" max="8" width="8.13"/>
    <col customWidth="1" min="9" max="9" width="8.88"/>
    <col customWidth="1" min="10" max="10" width="8.38"/>
    <col customWidth="1" min="11" max="11" width="7.88"/>
    <col customWidth="1" min="12" max="12" width="8.88"/>
    <col customWidth="1" min="13" max="13" width="9.88"/>
    <col customWidth="1" min="14" max="14" width="8.75"/>
    <col customWidth="1" min="15" max="15" width="8.5"/>
    <col customWidth="1" min="16" max="16" width="9.63"/>
    <col customWidth="1" min="17" max="17" width="7.25"/>
    <col customWidth="1" min="18" max="18" width="8.25"/>
    <col customWidth="1" min="19" max="19" width="7.13"/>
    <col customWidth="1" min="20" max="20" width="45.25"/>
    <col customWidth="1" min="21" max="26" width="12.63"/>
  </cols>
  <sheetData>
    <row r="1" ht="18.75" customHeight="1">
      <c r="A1" s="1"/>
      <c r="B1" s="2"/>
      <c r="C1" s="3"/>
      <c r="D1" s="4" t="s">
        <v>0</v>
      </c>
      <c r="E1" s="5"/>
      <c r="F1" s="5"/>
      <c r="G1" s="5"/>
      <c r="H1" s="6"/>
      <c r="I1" s="7" t="s">
        <v>1</v>
      </c>
      <c r="J1" s="5"/>
      <c r="K1" s="5"/>
      <c r="L1" s="5"/>
      <c r="M1" s="5"/>
      <c r="N1" s="5"/>
      <c r="O1" s="5"/>
      <c r="P1" s="5"/>
      <c r="Q1" s="5"/>
      <c r="R1" s="6"/>
      <c r="S1" s="1"/>
      <c r="T1" s="3"/>
      <c r="U1" s="8"/>
      <c r="V1" s="8"/>
      <c r="W1" s="8"/>
      <c r="X1" s="8"/>
      <c r="Y1" s="8"/>
      <c r="Z1" s="8"/>
    </row>
    <row r="2" ht="18.75" customHeight="1">
      <c r="A2" s="9"/>
      <c r="C2" s="10"/>
      <c r="D2" s="11" t="s">
        <v>2</v>
      </c>
      <c r="E2" s="12"/>
      <c r="F2" s="12"/>
      <c r="G2" s="12"/>
      <c r="H2" s="13"/>
      <c r="I2" s="14" t="s">
        <v>3</v>
      </c>
      <c r="J2" s="12"/>
      <c r="K2" s="12"/>
      <c r="L2" s="12"/>
      <c r="M2" s="12"/>
      <c r="N2" s="12"/>
      <c r="O2" s="12"/>
      <c r="P2" s="12"/>
      <c r="Q2" s="12"/>
      <c r="R2" s="13"/>
      <c r="S2" s="9"/>
      <c r="T2" s="10"/>
      <c r="U2" s="8"/>
      <c r="V2" s="8"/>
      <c r="W2" s="8"/>
      <c r="X2" s="8"/>
      <c r="Y2" s="8"/>
      <c r="Z2" s="8"/>
    </row>
    <row r="3" ht="18.75" customHeight="1">
      <c r="A3" s="9"/>
      <c r="C3" s="10"/>
      <c r="D3" s="11" t="s">
        <v>4</v>
      </c>
      <c r="E3" s="12"/>
      <c r="F3" s="12"/>
      <c r="G3" s="12"/>
      <c r="H3" s="13"/>
      <c r="I3" s="14" t="s">
        <v>5</v>
      </c>
      <c r="J3" s="12"/>
      <c r="K3" s="12"/>
      <c r="L3" s="12"/>
      <c r="M3" s="12"/>
      <c r="N3" s="12"/>
      <c r="O3" s="12"/>
      <c r="P3" s="12"/>
      <c r="Q3" s="12"/>
      <c r="R3" s="13"/>
      <c r="S3" s="9"/>
      <c r="T3" s="10"/>
      <c r="U3" s="8"/>
      <c r="V3" s="8"/>
      <c r="W3" s="8"/>
      <c r="X3" s="8"/>
      <c r="Y3" s="8"/>
      <c r="Z3" s="8"/>
    </row>
    <row r="4" ht="18.75" customHeight="1">
      <c r="A4" s="9"/>
      <c r="C4" s="10"/>
      <c r="D4" s="11" t="s">
        <v>6</v>
      </c>
      <c r="E4" s="12"/>
      <c r="F4" s="12"/>
      <c r="G4" s="12"/>
      <c r="H4" s="13"/>
      <c r="I4" s="14" t="s">
        <v>7</v>
      </c>
      <c r="J4" s="12"/>
      <c r="K4" s="12"/>
      <c r="L4" s="12"/>
      <c r="M4" s="12"/>
      <c r="N4" s="12"/>
      <c r="O4" s="12"/>
      <c r="P4" s="12"/>
      <c r="Q4" s="12"/>
      <c r="R4" s="13"/>
      <c r="S4" s="9"/>
      <c r="T4" s="10"/>
      <c r="U4" s="8"/>
      <c r="V4" s="8"/>
      <c r="W4" s="8"/>
      <c r="X4" s="8"/>
      <c r="Y4" s="8"/>
      <c r="Z4" s="8"/>
    </row>
    <row r="5" ht="20.25" customHeight="1">
      <c r="A5" s="15"/>
      <c r="B5" s="16"/>
      <c r="C5" s="17"/>
      <c r="D5" s="18" t="s">
        <v>8</v>
      </c>
      <c r="E5" s="19"/>
      <c r="F5" s="19"/>
      <c r="G5" s="19"/>
      <c r="H5" s="20"/>
      <c r="I5" s="21" t="s">
        <v>9</v>
      </c>
      <c r="J5" s="19"/>
      <c r="K5" s="19"/>
      <c r="L5" s="19"/>
      <c r="M5" s="19"/>
      <c r="N5" s="19"/>
      <c r="O5" s="19"/>
      <c r="P5" s="19"/>
      <c r="Q5" s="19"/>
      <c r="R5" s="20"/>
      <c r="S5" s="15"/>
      <c r="T5" s="17"/>
      <c r="U5" s="8"/>
      <c r="V5" s="8"/>
      <c r="W5" s="8"/>
      <c r="X5" s="8"/>
      <c r="Y5" s="8"/>
      <c r="Z5" s="8"/>
    </row>
    <row r="6" ht="8.25" customHeight="1">
      <c r="A6" s="22"/>
      <c r="T6" s="10"/>
      <c r="U6" s="8"/>
      <c r="V6" s="8"/>
      <c r="W6" s="8"/>
      <c r="X6" s="8"/>
      <c r="Y6" s="8"/>
      <c r="Z6" s="8"/>
    </row>
    <row r="7">
      <c r="A7" s="23" t="s">
        <v>10</v>
      </c>
      <c r="B7" s="24" t="s">
        <v>11</v>
      </c>
      <c r="C7" s="24" t="s">
        <v>12</v>
      </c>
      <c r="D7" s="25" t="s">
        <v>13</v>
      </c>
      <c r="E7" s="24" t="s">
        <v>14</v>
      </c>
      <c r="F7" s="26" t="s">
        <v>15</v>
      </c>
      <c r="G7" s="24" t="s">
        <v>16</v>
      </c>
      <c r="H7" s="27" t="s">
        <v>17</v>
      </c>
      <c r="I7" s="28"/>
      <c r="J7" s="28"/>
      <c r="K7" s="28"/>
      <c r="L7" s="29"/>
      <c r="M7" s="30"/>
      <c r="N7" s="31" t="s">
        <v>18</v>
      </c>
      <c r="O7" s="32" t="s">
        <v>19</v>
      </c>
      <c r="P7" s="32" t="s">
        <v>20</v>
      </c>
      <c r="Q7" s="32" t="s">
        <v>21</v>
      </c>
      <c r="R7" s="33" t="s">
        <v>22</v>
      </c>
      <c r="S7" s="31" t="s">
        <v>23</v>
      </c>
      <c r="T7" s="34" t="s">
        <v>24</v>
      </c>
      <c r="U7" s="8"/>
      <c r="V7" s="8"/>
      <c r="W7" s="8"/>
      <c r="X7" s="8"/>
      <c r="Y7" s="8"/>
      <c r="Z7" s="8"/>
    </row>
    <row r="8">
      <c r="A8" s="35"/>
      <c r="B8" s="36"/>
      <c r="C8" s="37"/>
      <c r="D8" s="37"/>
      <c r="E8" s="37"/>
      <c r="F8" s="37"/>
      <c r="G8" s="37"/>
      <c r="H8" s="38" t="s">
        <v>25</v>
      </c>
      <c r="I8" s="39" t="s">
        <v>26</v>
      </c>
      <c r="J8" s="39" t="s">
        <v>27</v>
      </c>
      <c r="K8" s="40" t="s">
        <v>28</v>
      </c>
      <c r="L8" s="39" t="s">
        <v>29</v>
      </c>
      <c r="M8" s="39" t="s">
        <v>30</v>
      </c>
      <c r="N8" s="41"/>
      <c r="O8" s="42" t="s">
        <v>31</v>
      </c>
      <c r="P8" s="42" t="s">
        <v>31</v>
      </c>
      <c r="Q8" s="42" t="s">
        <v>31</v>
      </c>
      <c r="R8" s="41"/>
      <c r="S8" s="41"/>
      <c r="T8" s="43"/>
      <c r="U8" s="8"/>
      <c r="V8" s="8"/>
      <c r="W8" s="8"/>
      <c r="X8" s="8"/>
      <c r="Y8" s="8"/>
      <c r="Z8" s="8"/>
    </row>
    <row r="9">
      <c r="A9" s="44"/>
      <c r="B9" s="45" t="s">
        <v>32</v>
      </c>
      <c r="C9" s="46">
        <v>1.0</v>
      </c>
      <c r="D9" s="47" t="s">
        <v>33</v>
      </c>
      <c r="E9" s="47" t="s">
        <v>34</v>
      </c>
      <c r="F9" s="47" t="s">
        <v>35</v>
      </c>
      <c r="G9" s="48" t="s">
        <v>36</v>
      </c>
      <c r="H9" s="49">
        <v>2.0</v>
      </c>
      <c r="I9" s="49"/>
      <c r="J9" s="49">
        <v>2.0</v>
      </c>
      <c r="K9" s="49"/>
      <c r="L9" s="49"/>
      <c r="M9" s="49"/>
      <c r="N9" s="50">
        <v>3.0</v>
      </c>
      <c r="O9" s="51">
        <f t="shared" ref="O9:O14" si="1">SUM(H9:L9)*15+N9</f>
        <v>63</v>
      </c>
      <c r="P9" s="52">
        <v>87.0</v>
      </c>
      <c r="Q9" s="53">
        <f t="shared" ref="Q9:Q13" si="2">O9+P9</f>
        <v>150</v>
      </c>
      <c r="R9" s="53">
        <f t="shared" ref="R9:R14" si="3">Q9/25</f>
        <v>6</v>
      </c>
      <c r="S9" s="54" t="s">
        <v>37</v>
      </c>
      <c r="T9" s="55" t="s">
        <v>38</v>
      </c>
      <c r="U9" s="8"/>
      <c r="V9" s="8"/>
      <c r="W9" s="8"/>
      <c r="X9" s="8"/>
      <c r="Y9" s="8"/>
      <c r="Z9" s="8"/>
    </row>
    <row r="10">
      <c r="A10" s="56" t="s">
        <v>39</v>
      </c>
      <c r="B10" s="57"/>
      <c r="C10" s="46">
        <v>2.0</v>
      </c>
      <c r="D10" s="47" t="s">
        <v>40</v>
      </c>
      <c r="E10" s="47" t="s">
        <v>41</v>
      </c>
      <c r="F10" s="47" t="s">
        <v>42</v>
      </c>
      <c r="G10" s="48" t="s">
        <v>36</v>
      </c>
      <c r="H10" s="49">
        <v>2.0</v>
      </c>
      <c r="I10" s="49"/>
      <c r="J10" s="49">
        <v>2.0</v>
      </c>
      <c r="K10" s="49"/>
      <c r="L10" s="49"/>
      <c r="M10" s="49"/>
      <c r="N10" s="50">
        <v>3.0</v>
      </c>
      <c r="O10" s="51">
        <f t="shared" si="1"/>
        <v>63</v>
      </c>
      <c r="P10" s="52">
        <v>87.0</v>
      </c>
      <c r="Q10" s="53">
        <f t="shared" si="2"/>
        <v>150</v>
      </c>
      <c r="R10" s="53">
        <f t="shared" si="3"/>
        <v>6</v>
      </c>
      <c r="S10" s="54" t="s">
        <v>43</v>
      </c>
      <c r="T10" s="58" t="s">
        <v>38</v>
      </c>
      <c r="U10" s="8"/>
      <c r="V10" s="8"/>
      <c r="W10" s="8"/>
      <c r="X10" s="8"/>
      <c r="Y10" s="8"/>
      <c r="Z10" s="8"/>
    </row>
    <row r="11">
      <c r="A11" s="59"/>
      <c r="B11" s="57"/>
      <c r="C11" s="46">
        <v>3.0</v>
      </c>
      <c r="D11" s="47" t="s">
        <v>44</v>
      </c>
      <c r="E11" s="47" t="s">
        <v>45</v>
      </c>
      <c r="F11" s="47" t="s">
        <v>46</v>
      </c>
      <c r="G11" s="48" t="s">
        <v>36</v>
      </c>
      <c r="H11" s="49">
        <v>2.0</v>
      </c>
      <c r="I11" s="49"/>
      <c r="J11" s="49">
        <v>2.0</v>
      </c>
      <c r="K11" s="49"/>
      <c r="L11" s="49"/>
      <c r="M11" s="49"/>
      <c r="N11" s="50">
        <v>3.0</v>
      </c>
      <c r="O11" s="51">
        <f t="shared" si="1"/>
        <v>63</v>
      </c>
      <c r="P11" s="60">
        <v>37.0</v>
      </c>
      <c r="Q11" s="53">
        <f t="shared" si="2"/>
        <v>100</v>
      </c>
      <c r="R11" s="53">
        <f t="shared" si="3"/>
        <v>4</v>
      </c>
      <c r="S11" s="54" t="s">
        <v>43</v>
      </c>
      <c r="T11" s="58" t="s">
        <v>38</v>
      </c>
      <c r="U11" s="61"/>
      <c r="V11" s="61"/>
      <c r="W11" s="61"/>
      <c r="X11" s="61"/>
      <c r="Y11" s="61"/>
      <c r="Z11" s="61"/>
    </row>
    <row r="12">
      <c r="A12" s="59"/>
      <c r="B12" s="57"/>
      <c r="C12" s="46">
        <v>4.0</v>
      </c>
      <c r="D12" s="47" t="s">
        <v>47</v>
      </c>
      <c r="E12" s="47" t="s">
        <v>48</v>
      </c>
      <c r="F12" s="47" t="s">
        <v>49</v>
      </c>
      <c r="G12" s="48" t="s">
        <v>36</v>
      </c>
      <c r="H12" s="49">
        <v>2.0</v>
      </c>
      <c r="I12" s="49"/>
      <c r="J12" s="49">
        <v>2.0</v>
      </c>
      <c r="K12" s="49"/>
      <c r="L12" s="49">
        <v>2.0</v>
      </c>
      <c r="M12" s="49"/>
      <c r="N12" s="50">
        <v>3.0</v>
      </c>
      <c r="O12" s="51">
        <f t="shared" si="1"/>
        <v>93</v>
      </c>
      <c r="P12" s="52">
        <v>57.0</v>
      </c>
      <c r="Q12" s="53">
        <f t="shared" si="2"/>
        <v>150</v>
      </c>
      <c r="R12" s="53">
        <f t="shared" si="3"/>
        <v>6</v>
      </c>
      <c r="S12" s="54" t="s">
        <v>43</v>
      </c>
      <c r="T12" s="58" t="s">
        <v>38</v>
      </c>
      <c r="U12" s="8"/>
      <c r="V12" s="8"/>
      <c r="W12" s="8"/>
      <c r="X12" s="8"/>
      <c r="Y12" s="8"/>
      <c r="Z12" s="8"/>
    </row>
    <row r="13">
      <c r="A13" s="59"/>
      <c r="B13" s="57"/>
      <c r="C13" s="46">
        <v>5.0</v>
      </c>
      <c r="D13" s="47" t="s">
        <v>50</v>
      </c>
      <c r="E13" s="47" t="s">
        <v>51</v>
      </c>
      <c r="F13" s="47" t="s">
        <v>52</v>
      </c>
      <c r="G13" s="48" t="s">
        <v>36</v>
      </c>
      <c r="H13" s="49">
        <v>2.0</v>
      </c>
      <c r="I13" s="49"/>
      <c r="J13" s="49">
        <v>2.0</v>
      </c>
      <c r="K13" s="49"/>
      <c r="L13" s="62"/>
      <c r="M13" s="49"/>
      <c r="N13" s="50">
        <v>3.0</v>
      </c>
      <c r="O13" s="51">
        <f t="shared" si="1"/>
        <v>63</v>
      </c>
      <c r="P13" s="52">
        <v>87.0</v>
      </c>
      <c r="Q13" s="53">
        <f t="shared" si="2"/>
        <v>150</v>
      </c>
      <c r="R13" s="53">
        <f t="shared" si="3"/>
        <v>6</v>
      </c>
      <c r="S13" s="54" t="s">
        <v>37</v>
      </c>
      <c r="T13" s="58" t="s">
        <v>38</v>
      </c>
      <c r="U13" s="8"/>
      <c r="V13" s="8"/>
      <c r="W13" s="8"/>
      <c r="X13" s="8"/>
      <c r="Y13" s="8"/>
      <c r="Z13" s="8"/>
    </row>
    <row r="14">
      <c r="A14" s="59"/>
      <c r="B14" s="57"/>
      <c r="C14" s="63">
        <v>6.0</v>
      </c>
      <c r="D14" s="47" t="s">
        <v>53</v>
      </c>
      <c r="E14" s="47" t="s">
        <v>54</v>
      </c>
      <c r="F14" s="47" t="s">
        <v>55</v>
      </c>
      <c r="G14" s="48" t="s">
        <v>56</v>
      </c>
      <c r="H14" s="49">
        <v>2.0</v>
      </c>
      <c r="I14" s="49"/>
      <c r="J14" s="49"/>
      <c r="K14" s="49"/>
      <c r="L14" s="49"/>
      <c r="M14" s="49"/>
      <c r="N14" s="64">
        <v>3.0</v>
      </c>
      <c r="O14" s="51">
        <f t="shared" si="1"/>
        <v>33</v>
      </c>
      <c r="P14" s="65">
        <v>17.0</v>
      </c>
      <c r="Q14" s="53">
        <v>50.0</v>
      </c>
      <c r="R14" s="53">
        <f t="shared" si="3"/>
        <v>2</v>
      </c>
      <c r="S14" s="54" t="s">
        <v>57</v>
      </c>
      <c r="T14" s="58" t="s">
        <v>38</v>
      </c>
      <c r="U14" s="8"/>
      <c r="V14" s="8"/>
      <c r="W14" s="8"/>
      <c r="X14" s="8"/>
      <c r="Y14" s="8"/>
      <c r="Z14" s="8"/>
    </row>
    <row r="15">
      <c r="A15" s="59"/>
      <c r="B15" s="66"/>
      <c r="C15" s="67"/>
      <c r="D15" s="67"/>
      <c r="E15" s="67"/>
      <c r="F15" s="67"/>
      <c r="G15" s="68" t="s">
        <v>58</v>
      </c>
      <c r="H15" s="69">
        <f t="shared" ref="H15:R15" si="4">SUM(H9:H14)</f>
        <v>12</v>
      </c>
      <c r="I15" s="69">
        <f t="shared" si="4"/>
        <v>0</v>
      </c>
      <c r="J15" s="69">
        <f t="shared" si="4"/>
        <v>10</v>
      </c>
      <c r="K15" s="69">
        <f t="shared" si="4"/>
        <v>0</v>
      </c>
      <c r="L15" s="69">
        <f t="shared" si="4"/>
        <v>2</v>
      </c>
      <c r="M15" s="69">
        <f t="shared" si="4"/>
        <v>0</v>
      </c>
      <c r="N15" s="69">
        <f t="shared" si="4"/>
        <v>18</v>
      </c>
      <c r="O15" s="69">
        <f t="shared" si="4"/>
        <v>378</v>
      </c>
      <c r="P15" s="69">
        <f t="shared" si="4"/>
        <v>372</v>
      </c>
      <c r="Q15" s="69">
        <f t="shared" si="4"/>
        <v>750</v>
      </c>
      <c r="R15" s="70">
        <f t="shared" si="4"/>
        <v>30</v>
      </c>
      <c r="S15" s="71"/>
      <c r="T15" s="72"/>
      <c r="U15" s="8"/>
      <c r="V15" s="8"/>
      <c r="W15" s="8"/>
      <c r="X15" s="8"/>
      <c r="Y15" s="8"/>
      <c r="Z15" s="8"/>
    </row>
    <row r="16">
      <c r="A16" s="59"/>
      <c r="B16" s="52"/>
      <c r="S16" s="73"/>
      <c r="T16" s="74"/>
      <c r="U16" s="8"/>
      <c r="V16" s="8"/>
      <c r="W16" s="8"/>
      <c r="X16" s="8"/>
      <c r="Y16" s="8"/>
      <c r="Z16" s="8"/>
    </row>
    <row r="17">
      <c r="A17" s="59"/>
      <c r="B17" s="24" t="s">
        <v>11</v>
      </c>
      <c r="C17" s="24" t="s">
        <v>12</v>
      </c>
      <c r="D17" s="25" t="s">
        <v>13</v>
      </c>
      <c r="E17" s="75" t="s">
        <v>14</v>
      </c>
      <c r="F17" s="26" t="s">
        <v>15</v>
      </c>
      <c r="G17" s="76" t="s">
        <v>16</v>
      </c>
      <c r="H17" s="77" t="s">
        <v>17</v>
      </c>
      <c r="I17" s="78"/>
      <c r="J17" s="78"/>
      <c r="K17" s="78"/>
      <c r="L17" s="78"/>
      <c r="M17" s="79"/>
      <c r="N17" s="80" t="s">
        <v>18</v>
      </c>
      <c r="O17" s="81" t="s">
        <v>19</v>
      </c>
      <c r="P17" s="81" t="s">
        <v>20</v>
      </c>
      <c r="Q17" s="81" t="s">
        <v>21</v>
      </c>
      <c r="R17" s="82" t="s">
        <v>22</v>
      </c>
      <c r="S17" s="31" t="s">
        <v>23</v>
      </c>
      <c r="T17" s="34" t="s">
        <v>24</v>
      </c>
      <c r="U17" s="8"/>
      <c r="V17" s="8"/>
      <c r="W17" s="8"/>
      <c r="X17" s="8"/>
      <c r="Y17" s="8"/>
      <c r="Z17" s="8"/>
    </row>
    <row r="18">
      <c r="A18" s="59"/>
      <c r="B18" s="36"/>
      <c r="C18" s="37"/>
      <c r="D18" s="37"/>
      <c r="E18" s="83"/>
      <c r="F18" s="37"/>
      <c r="G18" s="37"/>
      <c r="H18" s="84" t="s">
        <v>25</v>
      </c>
      <c r="I18" s="85" t="s">
        <v>26</v>
      </c>
      <c r="J18" s="85" t="s">
        <v>27</v>
      </c>
      <c r="K18" s="85" t="s">
        <v>28</v>
      </c>
      <c r="L18" s="86" t="s">
        <v>29</v>
      </c>
      <c r="M18" s="86" t="s">
        <v>30</v>
      </c>
      <c r="N18" s="36"/>
      <c r="O18" s="81" t="s">
        <v>31</v>
      </c>
      <c r="P18" s="81" t="s">
        <v>31</v>
      </c>
      <c r="Q18" s="81" t="s">
        <v>31</v>
      </c>
      <c r="R18" s="36"/>
      <c r="S18" s="41"/>
      <c r="T18" s="43"/>
      <c r="U18" s="8"/>
      <c r="V18" s="8"/>
      <c r="W18" s="8"/>
      <c r="X18" s="8"/>
      <c r="Y18" s="8"/>
      <c r="Z18" s="8"/>
    </row>
    <row r="19">
      <c r="A19" s="59"/>
      <c r="B19" s="87" t="s">
        <v>59</v>
      </c>
      <c r="C19" s="63">
        <v>1.0</v>
      </c>
      <c r="D19" s="47" t="s">
        <v>60</v>
      </c>
      <c r="E19" s="47" t="s">
        <v>61</v>
      </c>
      <c r="F19" s="47" t="s">
        <v>62</v>
      </c>
      <c r="G19" s="48" t="s">
        <v>36</v>
      </c>
      <c r="H19" s="49">
        <v>2.0</v>
      </c>
      <c r="I19" s="49"/>
      <c r="J19" s="49">
        <v>2.0</v>
      </c>
      <c r="K19" s="49"/>
      <c r="L19" s="49"/>
      <c r="M19" s="49"/>
      <c r="N19" s="49">
        <v>3.0</v>
      </c>
      <c r="O19" s="53">
        <f t="shared" ref="O19:O24" si="5">SUM(H19:L19)*15+N19</f>
        <v>63</v>
      </c>
      <c r="P19" s="88">
        <v>87.0</v>
      </c>
      <c r="Q19" s="53">
        <f t="shared" ref="Q19:Q25" si="6">O19+P19</f>
        <v>150</v>
      </c>
      <c r="R19" s="89">
        <f t="shared" ref="R19:R25" si="7">Q19/25</f>
        <v>6</v>
      </c>
      <c r="S19" s="54" t="s">
        <v>43</v>
      </c>
      <c r="T19" s="58" t="s">
        <v>40</v>
      </c>
      <c r="U19" s="8"/>
      <c r="V19" s="8"/>
      <c r="W19" s="8"/>
      <c r="X19" s="8"/>
      <c r="Y19" s="8"/>
      <c r="Z19" s="8"/>
    </row>
    <row r="20">
      <c r="A20" s="59"/>
      <c r="B20" s="90"/>
      <c r="C20" s="63">
        <v>2.0</v>
      </c>
      <c r="D20" s="47" t="s">
        <v>63</v>
      </c>
      <c r="E20" s="47" t="s">
        <v>64</v>
      </c>
      <c r="F20" s="47" t="s">
        <v>65</v>
      </c>
      <c r="G20" s="48" t="s">
        <v>36</v>
      </c>
      <c r="H20" s="49">
        <v>2.0</v>
      </c>
      <c r="I20" s="49"/>
      <c r="J20" s="49">
        <v>2.0</v>
      </c>
      <c r="K20" s="49"/>
      <c r="L20" s="49"/>
      <c r="M20" s="49"/>
      <c r="N20" s="49">
        <v>3.0</v>
      </c>
      <c r="O20" s="53">
        <f t="shared" si="5"/>
        <v>63</v>
      </c>
      <c r="P20" s="65">
        <v>62.0</v>
      </c>
      <c r="Q20" s="53">
        <f t="shared" si="6"/>
        <v>125</v>
      </c>
      <c r="R20" s="91">
        <f t="shared" si="7"/>
        <v>5</v>
      </c>
      <c r="S20" s="54" t="s">
        <v>37</v>
      </c>
      <c r="T20" s="58" t="s">
        <v>50</v>
      </c>
      <c r="U20" s="8"/>
      <c r="V20" s="8"/>
      <c r="W20" s="8"/>
      <c r="X20" s="8"/>
      <c r="Y20" s="8"/>
      <c r="Z20" s="8"/>
    </row>
    <row r="21" ht="15.75" customHeight="1">
      <c r="A21" s="59"/>
      <c r="B21" s="90"/>
      <c r="C21" s="63">
        <v>3.0</v>
      </c>
      <c r="D21" s="47" t="s">
        <v>66</v>
      </c>
      <c r="E21" s="47" t="s">
        <v>67</v>
      </c>
      <c r="F21" s="47" t="s">
        <v>68</v>
      </c>
      <c r="G21" s="48" t="s">
        <v>36</v>
      </c>
      <c r="H21" s="49">
        <v>2.0</v>
      </c>
      <c r="I21" s="49"/>
      <c r="J21" s="49">
        <v>2.0</v>
      </c>
      <c r="K21" s="49"/>
      <c r="L21" s="49"/>
      <c r="M21" s="49"/>
      <c r="N21" s="49">
        <v>3.0</v>
      </c>
      <c r="O21" s="53">
        <f t="shared" si="5"/>
        <v>63</v>
      </c>
      <c r="P21" s="65">
        <v>62.0</v>
      </c>
      <c r="Q21" s="53">
        <f t="shared" si="6"/>
        <v>125</v>
      </c>
      <c r="R21" s="91">
        <f t="shared" si="7"/>
        <v>5</v>
      </c>
      <c r="S21" s="54" t="s">
        <v>37</v>
      </c>
      <c r="T21" s="58" t="s">
        <v>33</v>
      </c>
      <c r="U21" s="8"/>
      <c r="V21" s="8"/>
      <c r="W21" s="8"/>
      <c r="X21" s="8"/>
      <c r="Y21" s="8"/>
      <c r="Z21" s="8"/>
    </row>
    <row r="22" ht="15.75" customHeight="1">
      <c r="A22" s="59"/>
      <c r="B22" s="90"/>
      <c r="C22" s="63">
        <v>4.0</v>
      </c>
      <c r="D22" s="47" t="s">
        <v>69</v>
      </c>
      <c r="E22" s="47" t="s">
        <v>70</v>
      </c>
      <c r="F22" s="47" t="s">
        <v>71</v>
      </c>
      <c r="G22" s="48" t="s">
        <v>36</v>
      </c>
      <c r="H22" s="49">
        <v>2.0</v>
      </c>
      <c r="I22" s="49"/>
      <c r="J22" s="49">
        <v>2.0</v>
      </c>
      <c r="K22" s="49"/>
      <c r="L22" s="49"/>
      <c r="M22" s="49"/>
      <c r="N22" s="49">
        <v>3.0</v>
      </c>
      <c r="O22" s="53">
        <f t="shared" si="5"/>
        <v>63</v>
      </c>
      <c r="P22" s="65">
        <v>62.0</v>
      </c>
      <c r="Q22" s="53">
        <f t="shared" si="6"/>
        <v>125</v>
      </c>
      <c r="R22" s="91">
        <f t="shared" si="7"/>
        <v>5</v>
      </c>
      <c r="S22" s="54" t="s">
        <v>43</v>
      </c>
      <c r="T22" s="58" t="s">
        <v>38</v>
      </c>
      <c r="U22" s="8"/>
      <c r="V22" s="8"/>
      <c r="W22" s="8"/>
      <c r="X22" s="8"/>
      <c r="Y22" s="8"/>
      <c r="Z22" s="8"/>
    </row>
    <row r="23" ht="15.75" customHeight="1">
      <c r="A23" s="59"/>
      <c r="B23" s="90"/>
      <c r="C23" s="63">
        <v>5.0</v>
      </c>
      <c r="D23" s="47" t="s">
        <v>72</v>
      </c>
      <c r="E23" s="47" t="s">
        <v>73</v>
      </c>
      <c r="F23" s="47" t="s">
        <v>74</v>
      </c>
      <c r="G23" s="48" t="s">
        <v>36</v>
      </c>
      <c r="H23" s="49">
        <v>2.0</v>
      </c>
      <c r="I23" s="49"/>
      <c r="J23" s="49">
        <v>2.0</v>
      </c>
      <c r="K23" s="49"/>
      <c r="L23" s="62"/>
      <c r="M23" s="49"/>
      <c r="N23" s="49">
        <v>3.0</v>
      </c>
      <c r="O23" s="53">
        <f t="shared" si="5"/>
        <v>63</v>
      </c>
      <c r="P23" s="65">
        <v>62.0</v>
      </c>
      <c r="Q23" s="53">
        <f t="shared" si="6"/>
        <v>125</v>
      </c>
      <c r="R23" s="91">
        <f t="shared" si="7"/>
        <v>5</v>
      </c>
      <c r="S23" s="54" t="s">
        <v>37</v>
      </c>
      <c r="T23" s="58" t="s">
        <v>50</v>
      </c>
      <c r="U23" s="8"/>
      <c r="V23" s="8"/>
      <c r="W23" s="8"/>
      <c r="X23" s="8"/>
      <c r="Y23" s="8"/>
      <c r="Z23" s="8"/>
    </row>
    <row r="24" ht="15.75" customHeight="1">
      <c r="A24" s="59"/>
      <c r="B24" s="90"/>
      <c r="C24" s="63">
        <v>6.0</v>
      </c>
      <c r="D24" s="47" t="s">
        <v>75</v>
      </c>
      <c r="E24" s="47" t="s">
        <v>76</v>
      </c>
      <c r="F24" s="47" t="s">
        <v>77</v>
      </c>
      <c r="G24" s="48" t="s">
        <v>36</v>
      </c>
      <c r="H24" s="49">
        <v>2.0</v>
      </c>
      <c r="I24" s="49"/>
      <c r="J24" s="49"/>
      <c r="K24" s="49"/>
      <c r="L24" s="62"/>
      <c r="M24" s="49"/>
      <c r="N24" s="65">
        <v>3.0</v>
      </c>
      <c r="O24" s="53">
        <f t="shared" si="5"/>
        <v>33</v>
      </c>
      <c r="P24" s="65">
        <v>17.0</v>
      </c>
      <c r="Q24" s="92">
        <f t="shared" si="6"/>
        <v>50</v>
      </c>
      <c r="R24" s="91">
        <f t="shared" si="7"/>
        <v>2</v>
      </c>
      <c r="S24" s="93" t="s">
        <v>57</v>
      </c>
      <c r="T24" s="58" t="s">
        <v>38</v>
      </c>
      <c r="U24" s="8"/>
      <c r="V24" s="8"/>
      <c r="W24" s="8"/>
      <c r="X24" s="8"/>
      <c r="Y24" s="8"/>
      <c r="Z24" s="8"/>
    </row>
    <row r="25" ht="15.75" customHeight="1">
      <c r="A25" s="59"/>
      <c r="B25" s="90"/>
      <c r="C25" s="63">
        <v>7.0</v>
      </c>
      <c r="D25" s="47" t="s">
        <v>78</v>
      </c>
      <c r="E25" s="47" t="s">
        <v>79</v>
      </c>
      <c r="F25" s="47" t="s">
        <v>80</v>
      </c>
      <c r="G25" s="48" t="s">
        <v>56</v>
      </c>
      <c r="H25" s="49">
        <v>2.0</v>
      </c>
      <c r="I25" s="49"/>
      <c r="J25" s="49"/>
      <c r="K25" s="49"/>
      <c r="L25" s="49"/>
      <c r="M25" s="49"/>
      <c r="N25" s="49">
        <v>3.0</v>
      </c>
      <c r="O25" s="53">
        <v>33.0</v>
      </c>
      <c r="P25" s="52">
        <v>17.0</v>
      </c>
      <c r="Q25" s="53">
        <f t="shared" si="6"/>
        <v>50</v>
      </c>
      <c r="R25" s="94">
        <f t="shared" si="7"/>
        <v>2</v>
      </c>
      <c r="S25" s="54" t="s">
        <v>57</v>
      </c>
      <c r="T25" s="58" t="s">
        <v>38</v>
      </c>
      <c r="U25" s="8"/>
      <c r="V25" s="8"/>
      <c r="W25" s="8"/>
      <c r="X25" s="8"/>
      <c r="Y25" s="8"/>
      <c r="Z25" s="8"/>
    </row>
    <row r="26" ht="15.75" customHeight="1">
      <c r="A26" s="59"/>
      <c r="B26" s="41"/>
      <c r="C26" s="95"/>
      <c r="D26" s="96"/>
      <c r="E26" s="97"/>
      <c r="F26" s="49"/>
      <c r="G26" s="98" t="s">
        <v>58</v>
      </c>
      <c r="H26" s="99">
        <f t="shared" ref="H26:R26" si="8">SUM(H19:H25)</f>
        <v>14</v>
      </c>
      <c r="I26" s="99">
        <f t="shared" si="8"/>
        <v>0</v>
      </c>
      <c r="J26" s="99">
        <f t="shared" si="8"/>
        <v>10</v>
      </c>
      <c r="K26" s="99">
        <f t="shared" si="8"/>
        <v>0</v>
      </c>
      <c r="L26" s="99">
        <f t="shared" si="8"/>
        <v>0</v>
      </c>
      <c r="M26" s="99">
        <f t="shared" si="8"/>
        <v>0</v>
      </c>
      <c r="N26" s="99">
        <f t="shared" si="8"/>
        <v>21</v>
      </c>
      <c r="O26" s="99">
        <f t="shared" si="8"/>
        <v>381</v>
      </c>
      <c r="P26" s="99">
        <f t="shared" si="8"/>
        <v>369</v>
      </c>
      <c r="Q26" s="100">
        <f t="shared" si="8"/>
        <v>750</v>
      </c>
      <c r="R26" s="101">
        <f t="shared" si="8"/>
        <v>30</v>
      </c>
      <c r="S26" s="99"/>
      <c r="T26" s="72"/>
      <c r="U26" s="8"/>
      <c r="V26" s="8"/>
      <c r="W26" s="8"/>
      <c r="X26" s="8"/>
      <c r="Y26" s="8"/>
      <c r="Z26" s="8"/>
    </row>
    <row r="27" ht="15.75" customHeight="1">
      <c r="A27" s="102"/>
      <c r="B27" s="103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5"/>
      <c r="T27" s="74"/>
      <c r="U27" s="8"/>
      <c r="V27" s="8"/>
      <c r="W27" s="8"/>
      <c r="X27" s="8"/>
      <c r="Y27" s="8"/>
      <c r="Z27" s="8"/>
    </row>
    <row r="28" ht="15.75" customHeight="1">
      <c r="A28" s="23" t="s">
        <v>10</v>
      </c>
      <c r="B28" s="24" t="s">
        <v>11</v>
      </c>
      <c r="C28" s="24" t="s">
        <v>12</v>
      </c>
      <c r="D28" s="25" t="s">
        <v>13</v>
      </c>
      <c r="E28" s="75" t="s">
        <v>14</v>
      </c>
      <c r="F28" s="106" t="s">
        <v>15</v>
      </c>
      <c r="G28" s="76" t="s">
        <v>16</v>
      </c>
      <c r="H28" s="77" t="s">
        <v>17</v>
      </c>
      <c r="I28" s="78"/>
      <c r="J28" s="78"/>
      <c r="K28" s="78"/>
      <c r="L28" s="78"/>
      <c r="M28" s="79"/>
      <c r="N28" s="80" t="s">
        <v>18</v>
      </c>
      <c r="O28" s="81" t="s">
        <v>19</v>
      </c>
      <c r="P28" s="81" t="s">
        <v>20</v>
      </c>
      <c r="Q28" s="81" t="s">
        <v>21</v>
      </c>
      <c r="R28" s="82" t="s">
        <v>22</v>
      </c>
      <c r="S28" s="31" t="s">
        <v>23</v>
      </c>
      <c r="T28" s="34" t="s">
        <v>24</v>
      </c>
      <c r="U28" s="8"/>
      <c r="V28" s="8"/>
      <c r="W28" s="8"/>
      <c r="X28" s="8"/>
      <c r="Y28" s="8"/>
      <c r="Z28" s="8"/>
    </row>
    <row r="29" ht="15.75" customHeight="1">
      <c r="A29" s="35"/>
      <c r="B29" s="36"/>
      <c r="C29" s="37"/>
      <c r="D29" s="37"/>
      <c r="E29" s="83"/>
      <c r="F29" s="37"/>
      <c r="G29" s="37"/>
      <c r="H29" s="84" t="s">
        <v>25</v>
      </c>
      <c r="I29" s="85" t="s">
        <v>26</v>
      </c>
      <c r="J29" s="85" t="s">
        <v>27</v>
      </c>
      <c r="K29" s="85" t="s">
        <v>28</v>
      </c>
      <c r="L29" s="86" t="s">
        <v>29</v>
      </c>
      <c r="M29" s="86" t="s">
        <v>30</v>
      </c>
      <c r="N29" s="36"/>
      <c r="O29" s="81" t="s">
        <v>31</v>
      </c>
      <c r="P29" s="81" t="s">
        <v>31</v>
      </c>
      <c r="Q29" s="81" t="s">
        <v>31</v>
      </c>
      <c r="R29" s="36"/>
      <c r="S29" s="41"/>
      <c r="T29" s="43"/>
      <c r="U29" s="8"/>
      <c r="V29" s="8"/>
      <c r="W29" s="8"/>
      <c r="X29" s="8"/>
      <c r="Y29" s="8"/>
      <c r="Z29" s="8"/>
    </row>
    <row r="30" ht="15.75" customHeight="1">
      <c r="A30" s="107" t="s">
        <v>81</v>
      </c>
      <c r="B30" s="108" t="s">
        <v>82</v>
      </c>
      <c r="C30" s="63">
        <v>1.0</v>
      </c>
      <c r="D30" s="47" t="s">
        <v>83</v>
      </c>
      <c r="E30" s="109" t="s">
        <v>84</v>
      </c>
      <c r="F30" s="110" t="s">
        <v>85</v>
      </c>
      <c r="G30" s="48" t="s">
        <v>36</v>
      </c>
      <c r="H30" s="111">
        <v>2.0</v>
      </c>
      <c r="I30" s="111"/>
      <c r="J30" s="111">
        <v>2.0</v>
      </c>
      <c r="K30" s="111"/>
      <c r="L30" s="112"/>
      <c r="M30" s="49"/>
      <c r="N30" s="95">
        <v>3.0</v>
      </c>
      <c r="O30" s="53">
        <f t="shared" ref="O30:O32" si="9">SUM(H30:L30)*15+N30</f>
        <v>63</v>
      </c>
      <c r="P30" s="88">
        <v>87.0</v>
      </c>
      <c r="Q30" s="113">
        <f t="shared" ref="Q30:Q35" si="10">O30+P30</f>
        <v>150</v>
      </c>
      <c r="R30" s="89">
        <f t="shared" ref="R30:R35" si="11">Q30/25</f>
        <v>6</v>
      </c>
      <c r="S30" s="95" t="s">
        <v>37</v>
      </c>
      <c r="T30" s="58" t="s">
        <v>60</v>
      </c>
      <c r="U30" s="8"/>
      <c r="V30" s="8"/>
      <c r="W30" s="8"/>
      <c r="X30" s="8"/>
      <c r="Y30" s="8"/>
      <c r="Z30" s="8"/>
    </row>
    <row r="31" ht="15.75" customHeight="1">
      <c r="A31" s="114"/>
      <c r="B31" s="90"/>
      <c r="C31" s="63">
        <v>2.0</v>
      </c>
      <c r="D31" s="115" t="s">
        <v>86</v>
      </c>
      <c r="E31" s="116" t="s">
        <v>87</v>
      </c>
      <c r="F31" s="117" t="s">
        <v>88</v>
      </c>
      <c r="G31" s="48" t="s">
        <v>36</v>
      </c>
      <c r="H31" s="49">
        <v>2.0</v>
      </c>
      <c r="I31" s="49"/>
      <c r="J31" s="49">
        <v>2.0</v>
      </c>
      <c r="K31" s="49"/>
      <c r="L31" s="49"/>
      <c r="M31" s="49"/>
      <c r="N31" s="65">
        <v>3.0</v>
      </c>
      <c r="O31" s="53">
        <f t="shared" si="9"/>
        <v>63</v>
      </c>
      <c r="P31" s="65">
        <v>87.0</v>
      </c>
      <c r="Q31" s="92">
        <f t="shared" si="10"/>
        <v>150</v>
      </c>
      <c r="R31" s="89">
        <f t="shared" si="11"/>
        <v>6</v>
      </c>
      <c r="S31" s="118" t="s">
        <v>37</v>
      </c>
      <c r="T31" s="58" t="s">
        <v>60</v>
      </c>
      <c r="U31" s="8"/>
      <c r="V31" s="8"/>
      <c r="W31" s="8"/>
      <c r="X31" s="8"/>
      <c r="Y31" s="8"/>
      <c r="Z31" s="8"/>
    </row>
    <row r="32" ht="15.75" customHeight="1">
      <c r="A32" s="114"/>
      <c r="B32" s="90"/>
      <c r="C32" s="63">
        <v>3.0</v>
      </c>
      <c r="D32" s="115" t="s">
        <v>89</v>
      </c>
      <c r="E32" s="116" t="s">
        <v>90</v>
      </c>
      <c r="F32" s="117" t="s">
        <v>91</v>
      </c>
      <c r="G32" s="48" t="s">
        <v>36</v>
      </c>
      <c r="H32" s="49">
        <v>2.0</v>
      </c>
      <c r="I32" s="49"/>
      <c r="J32" s="49"/>
      <c r="K32" s="49"/>
      <c r="L32" s="49"/>
      <c r="M32" s="49"/>
      <c r="N32" s="65">
        <v>3.0</v>
      </c>
      <c r="O32" s="53">
        <f t="shared" si="9"/>
        <v>33</v>
      </c>
      <c r="P32" s="65">
        <v>42.0</v>
      </c>
      <c r="Q32" s="92">
        <f t="shared" si="10"/>
        <v>75</v>
      </c>
      <c r="R32" s="89">
        <f t="shared" si="11"/>
        <v>3</v>
      </c>
      <c r="S32" s="93" t="s">
        <v>43</v>
      </c>
      <c r="T32" s="58" t="s">
        <v>47</v>
      </c>
      <c r="U32" s="8"/>
      <c r="V32" s="8"/>
      <c r="W32" s="8"/>
      <c r="X32" s="8"/>
      <c r="Y32" s="8"/>
      <c r="Z32" s="8"/>
    </row>
    <row r="33" ht="15.75" customHeight="1">
      <c r="A33" s="114"/>
      <c r="B33" s="90"/>
      <c r="C33" s="63">
        <v>4.0</v>
      </c>
      <c r="D33" s="115" t="s">
        <v>92</v>
      </c>
      <c r="E33" s="116" t="s">
        <v>93</v>
      </c>
      <c r="F33" s="117" t="s">
        <v>94</v>
      </c>
      <c r="G33" s="48" t="s">
        <v>36</v>
      </c>
      <c r="H33" s="49">
        <v>2.0</v>
      </c>
      <c r="I33" s="49"/>
      <c r="J33" s="49">
        <v>2.0</v>
      </c>
      <c r="K33" s="49"/>
      <c r="L33" s="49"/>
      <c r="M33" s="49"/>
      <c r="N33" s="119">
        <v>3.0</v>
      </c>
      <c r="O33" s="53">
        <f t="shared" ref="O33:O34" si="12">SUM(H33:M33)*15+N33</f>
        <v>63</v>
      </c>
      <c r="P33" s="119">
        <v>87.0</v>
      </c>
      <c r="Q33" s="113">
        <f t="shared" si="10"/>
        <v>150</v>
      </c>
      <c r="R33" s="89">
        <f t="shared" si="11"/>
        <v>6</v>
      </c>
      <c r="S33" s="96" t="s">
        <v>37</v>
      </c>
      <c r="T33" s="58" t="s">
        <v>50</v>
      </c>
      <c r="U33" s="61"/>
      <c r="V33" s="61"/>
      <c r="W33" s="61"/>
      <c r="X33" s="61"/>
      <c r="Y33" s="61"/>
      <c r="Z33" s="61"/>
    </row>
    <row r="34" ht="15.75" customHeight="1">
      <c r="A34" s="114"/>
      <c r="B34" s="90"/>
      <c r="C34" s="63">
        <v>5.0</v>
      </c>
      <c r="D34" s="115" t="s">
        <v>95</v>
      </c>
      <c r="E34" s="116" t="s">
        <v>96</v>
      </c>
      <c r="F34" s="117" t="s">
        <v>97</v>
      </c>
      <c r="G34" s="46" t="s">
        <v>36</v>
      </c>
      <c r="H34" s="120">
        <v>2.0</v>
      </c>
      <c r="I34" s="121"/>
      <c r="J34" s="120">
        <v>2.0</v>
      </c>
      <c r="K34" s="121"/>
      <c r="L34" s="121"/>
      <c r="M34" s="120"/>
      <c r="N34" s="120">
        <v>3.0</v>
      </c>
      <c r="O34" s="53">
        <f t="shared" si="12"/>
        <v>63</v>
      </c>
      <c r="P34" s="120">
        <v>112.0</v>
      </c>
      <c r="Q34" s="122">
        <f t="shared" si="10"/>
        <v>175</v>
      </c>
      <c r="R34" s="89">
        <f t="shared" si="11"/>
        <v>7</v>
      </c>
      <c r="S34" s="120" t="s">
        <v>43</v>
      </c>
      <c r="T34" s="58" t="s">
        <v>60</v>
      </c>
      <c r="U34" s="61"/>
      <c r="V34" s="61"/>
      <c r="W34" s="61"/>
      <c r="X34" s="61"/>
      <c r="Y34" s="61"/>
      <c r="Z34" s="61"/>
    </row>
    <row r="35" ht="15.75" customHeight="1">
      <c r="A35" s="114"/>
      <c r="B35" s="90"/>
      <c r="C35" s="63">
        <v>6.0</v>
      </c>
      <c r="D35" s="123" t="s">
        <v>98</v>
      </c>
      <c r="E35" s="116" t="s">
        <v>99</v>
      </c>
      <c r="F35" s="117" t="s">
        <v>100</v>
      </c>
      <c r="G35" s="48" t="s">
        <v>56</v>
      </c>
      <c r="H35" s="49">
        <v>2.0</v>
      </c>
      <c r="I35" s="49"/>
      <c r="J35" s="49"/>
      <c r="K35" s="49"/>
      <c r="L35" s="62"/>
      <c r="M35" s="49"/>
      <c r="N35" s="88">
        <v>3.0</v>
      </c>
      <c r="O35" s="53">
        <f>SUM(H35:L35)*15+N35</f>
        <v>33</v>
      </c>
      <c r="P35" s="88">
        <v>17.0</v>
      </c>
      <c r="Q35" s="113">
        <f t="shared" si="10"/>
        <v>50</v>
      </c>
      <c r="R35" s="89">
        <f t="shared" si="11"/>
        <v>2</v>
      </c>
      <c r="S35" s="119" t="s">
        <v>57</v>
      </c>
      <c r="T35" s="58" t="s">
        <v>38</v>
      </c>
      <c r="U35" s="8"/>
      <c r="V35" s="8"/>
      <c r="W35" s="8"/>
      <c r="X35" s="8"/>
      <c r="Y35" s="8"/>
      <c r="Z35" s="8"/>
    </row>
    <row r="36" ht="15.75" customHeight="1">
      <c r="A36" s="114"/>
      <c r="B36" s="41"/>
      <c r="C36" s="97"/>
      <c r="D36" s="97"/>
      <c r="E36" s="97"/>
      <c r="F36" s="97"/>
      <c r="G36" s="98" t="s">
        <v>58</v>
      </c>
      <c r="H36" s="99">
        <v>14.0</v>
      </c>
      <c r="I36" s="99">
        <f t="shared" ref="I36:M36" si="13">SUM(I30:I34)</f>
        <v>0</v>
      </c>
      <c r="J36" s="99">
        <f t="shared" si="13"/>
        <v>8</v>
      </c>
      <c r="K36" s="99">
        <f t="shared" si="13"/>
        <v>0</v>
      </c>
      <c r="L36" s="99">
        <f t="shared" si="13"/>
        <v>0</v>
      </c>
      <c r="M36" s="99">
        <f t="shared" si="13"/>
        <v>0</v>
      </c>
      <c r="N36" s="99">
        <f t="shared" ref="N36:R36" si="14">SUM(N30:N35)</f>
        <v>18</v>
      </c>
      <c r="O36" s="99">
        <f t="shared" si="14"/>
        <v>318</v>
      </c>
      <c r="P36" s="99">
        <f t="shared" si="14"/>
        <v>432</v>
      </c>
      <c r="Q36" s="100">
        <f t="shared" si="14"/>
        <v>750</v>
      </c>
      <c r="R36" s="101">
        <f t="shared" si="14"/>
        <v>30</v>
      </c>
      <c r="S36" s="99"/>
      <c r="T36" s="72"/>
      <c r="U36" s="8"/>
      <c r="V36" s="8"/>
      <c r="W36" s="8"/>
      <c r="X36" s="8"/>
      <c r="Y36" s="8"/>
      <c r="Z36" s="8"/>
    </row>
    <row r="37" ht="15.75" customHeight="1">
      <c r="A37" s="114"/>
      <c r="B37" s="52"/>
      <c r="S37" s="73"/>
      <c r="T37" s="124"/>
      <c r="U37" s="8"/>
      <c r="V37" s="8"/>
      <c r="W37" s="8"/>
      <c r="X37" s="8"/>
      <c r="Y37" s="8"/>
      <c r="Z37" s="8"/>
    </row>
    <row r="38" ht="15.75" customHeight="1">
      <c r="A38" s="114"/>
      <c r="B38" s="24" t="s">
        <v>11</v>
      </c>
      <c r="C38" s="24" t="s">
        <v>12</v>
      </c>
      <c r="D38" s="25" t="s">
        <v>13</v>
      </c>
      <c r="E38" s="75" t="s">
        <v>14</v>
      </c>
      <c r="F38" s="106" t="s">
        <v>15</v>
      </c>
      <c r="G38" s="76" t="s">
        <v>16</v>
      </c>
      <c r="H38" s="77" t="s">
        <v>17</v>
      </c>
      <c r="I38" s="78"/>
      <c r="J38" s="78"/>
      <c r="K38" s="78"/>
      <c r="L38" s="78"/>
      <c r="M38" s="79"/>
      <c r="N38" s="80" t="s">
        <v>18</v>
      </c>
      <c r="O38" s="81" t="s">
        <v>19</v>
      </c>
      <c r="P38" s="81" t="s">
        <v>20</v>
      </c>
      <c r="Q38" s="81" t="s">
        <v>21</v>
      </c>
      <c r="R38" s="82" t="s">
        <v>22</v>
      </c>
      <c r="S38" s="31" t="s">
        <v>23</v>
      </c>
      <c r="T38" s="34" t="s">
        <v>24</v>
      </c>
      <c r="U38" s="8"/>
      <c r="V38" s="8"/>
      <c r="W38" s="8"/>
      <c r="X38" s="8"/>
      <c r="Y38" s="8"/>
      <c r="Z38" s="8"/>
    </row>
    <row r="39" ht="15.75" customHeight="1">
      <c r="A39" s="114"/>
      <c r="B39" s="36"/>
      <c r="C39" s="37"/>
      <c r="D39" s="37"/>
      <c r="E39" s="83"/>
      <c r="F39" s="37"/>
      <c r="G39" s="37"/>
      <c r="H39" s="84" t="s">
        <v>25</v>
      </c>
      <c r="I39" s="85" t="s">
        <v>26</v>
      </c>
      <c r="J39" s="85" t="s">
        <v>27</v>
      </c>
      <c r="K39" s="85" t="s">
        <v>28</v>
      </c>
      <c r="L39" s="86" t="s">
        <v>29</v>
      </c>
      <c r="M39" s="86" t="s">
        <v>30</v>
      </c>
      <c r="N39" s="36"/>
      <c r="O39" s="81" t="s">
        <v>31</v>
      </c>
      <c r="P39" s="81" t="s">
        <v>31</v>
      </c>
      <c r="Q39" s="81" t="s">
        <v>31</v>
      </c>
      <c r="R39" s="36"/>
      <c r="S39" s="41"/>
      <c r="T39" s="43"/>
      <c r="U39" s="8"/>
      <c r="V39" s="8"/>
      <c r="W39" s="8"/>
      <c r="X39" s="8"/>
      <c r="Y39" s="8"/>
      <c r="Z39" s="8"/>
    </row>
    <row r="40" ht="15.75" customHeight="1">
      <c r="A40" s="114"/>
      <c r="B40" s="108" t="s">
        <v>101</v>
      </c>
      <c r="C40" s="63">
        <v>1.0</v>
      </c>
      <c r="D40" s="47" t="s">
        <v>102</v>
      </c>
      <c r="E40" s="109" t="s">
        <v>103</v>
      </c>
      <c r="F40" s="110" t="s">
        <v>104</v>
      </c>
      <c r="G40" s="48" t="s">
        <v>36</v>
      </c>
      <c r="H40" s="49">
        <v>2.0</v>
      </c>
      <c r="I40" s="49"/>
      <c r="J40" s="49">
        <v>2.0</v>
      </c>
      <c r="K40" s="49"/>
      <c r="L40" s="62"/>
      <c r="M40" s="49"/>
      <c r="N40" s="65">
        <v>3.0</v>
      </c>
      <c r="O40" s="53">
        <f t="shared" ref="O40:O45" si="15">SUM(H40:L40)*15+N40</f>
        <v>63</v>
      </c>
      <c r="P40" s="65">
        <v>87.0</v>
      </c>
      <c r="Q40" s="92">
        <f t="shared" ref="Q40:Q46" si="16">O40+P40</f>
        <v>150</v>
      </c>
      <c r="R40" s="91">
        <f t="shared" ref="R40:R46" si="17">Q40/25</f>
        <v>6</v>
      </c>
      <c r="S40" s="93" t="s">
        <v>37</v>
      </c>
      <c r="T40" s="58" t="s">
        <v>33</v>
      </c>
      <c r="U40" s="8"/>
      <c r="V40" s="8"/>
      <c r="W40" s="8"/>
      <c r="X40" s="8"/>
      <c r="Y40" s="8"/>
      <c r="Z40" s="8"/>
    </row>
    <row r="41" ht="15.75" customHeight="1">
      <c r="A41" s="114"/>
      <c r="B41" s="90"/>
      <c r="C41" s="63">
        <v>2.0</v>
      </c>
      <c r="D41" s="115" t="s">
        <v>105</v>
      </c>
      <c r="E41" s="116" t="s">
        <v>106</v>
      </c>
      <c r="F41" s="117" t="s">
        <v>107</v>
      </c>
      <c r="G41" s="48" t="s">
        <v>36</v>
      </c>
      <c r="H41" s="49">
        <v>2.0</v>
      </c>
      <c r="I41" s="49"/>
      <c r="J41" s="49">
        <v>2.0</v>
      </c>
      <c r="K41" s="125"/>
      <c r="L41" s="62"/>
      <c r="M41" s="49"/>
      <c r="N41" s="65">
        <v>3.0</v>
      </c>
      <c r="O41" s="53">
        <f t="shared" si="15"/>
        <v>63</v>
      </c>
      <c r="P41" s="88">
        <v>87.0</v>
      </c>
      <c r="Q41" s="92">
        <f t="shared" si="16"/>
        <v>150</v>
      </c>
      <c r="R41" s="91">
        <f t="shared" si="17"/>
        <v>6</v>
      </c>
      <c r="S41" s="96" t="s">
        <v>37</v>
      </c>
      <c r="T41" s="58" t="s">
        <v>50</v>
      </c>
      <c r="U41" s="8"/>
      <c r="V41" s="8"/>
      <c r="W41" s="8"/>
      <c r="X41" s="8"/>
      <c r="Y41" s="8"/>
      <c r="Z41" s="8"/>
    </row>
    <row r="42" ht="15.75" customHeight="1">
      <c r="A42" s="114"/>
      <c r="B42" s="90"/>
      <c r="C42" s="63">
        <v>3.0</v>
      </c>
      <c r="D42" s="115" t="s">
        <v>108</v>
      </c>
      <c r="E42" s="116" t="s">
        <v>109</v>
      </c>
      <c r="F42" s="117" t="s">
        <v>110</v>
      </c>
      <c r="G42" s="48" t="s">
        <v>36</v>
      </c>
      <c r="H42" s="49">
        <v>2.0</v>
      </c>
      <c r="I42" s="49"/>
      <c r="J42" s="49">
        <v>2.0</v>
      </c>
      <c r="K42" s="49"/>
      <c r="L42" s="126"/>
      <c r="M42" s="49"/>
      <c r="N42" s="65">
        <v>3.0</v>
      </c>
      <c r="O42" s="53">
        <f t="shared" si="15"/>
        <v>63</v>
      </c>
      <c r="P42" s="65">
        <v>87.0</v>
      </c>
      <c r="Q42" s="92">
        <f t="shared" si="16"/>
        <v>150</v>
      </c>
      <c r="R42" s="91">
        <f t="shared" si="17"/>
        <v>6</v>
      </c>
      <c r="S42" s="93" t="s">
        <v>43</v>
      </c>
      <c r="T42" s="58" t="s">
        <v>38</v>
      </c>
      <c r="U42" s="8"/>
      <c r="V42" s="8"/>
      <c r="W42" s="8"/>
      <c r="X42" s="8"/>
      <c r="Y42" s="8"/>
      <c r="Z42" s="8"/>
    </row>
    <row r="43" ht="15.75" customHeight="1">
      <c r="A43" s="114"/>
      <c r="B43" s="90"/>
      <c r="C43" s="63">
        <v>4.0</v>
      </c>
      <c r="D43" s="115" t="s">
        <v>111</v>
      </c>
      <c r="E43" s="116" t="s">
        <v>112</v>
      </c>
      <c r="F43" s="117" t="s">
        <v>113</v>
      </c>
      <c r="G43" s="48" t="s">
        <v>36</v>
      </c>
      <c r="H43" s="49">
        <v>2.0</v>
      </c>
      <c r="I43" s="49"/>
      <c r="J43" s="49">
        <v>2.0</v>
      </c>
      <c r="K43" s="49"/>
      <c r="L43" s="49"/>
      <c r="M43" s="49"/>
      <c r="N43" s="65">
        <v>3.0</v>
      </c>
      <c r="O43" s="53">
        <f t="shared" si="15"/>
        <v>63</v>
      </c>
      <c r="P43" s="88">
        <v>87.0</v>
      </c>
      <c r="Q43" s="92">
        <f t="shared" si="16"/>
        <v>150</v>
      </c>
      <c r="R43" s="91">
        <f t="shared" si="17"/>
        <v>6</v>
      </c>
      <c r="S43" s="96" t="s">
        <v>43</v>
      </c>
      <c r="T43" s="58" t="s">
        <v>47</v>
      </c>
      <c r="U43" s="8"/>
      <c r="V43" s="8"/>
      <c r="W43" s="8"/>
      <c r="X43" s="8"/>
      <c r="Y43" s="8"/>
      <c r="Z43" s="8"/>
    </row>
    <row r="44" ht="15.75" customHeight="1">
      <c r="A44" s="114"/>
      <c r="B44" s="90"/>
      <c r="C44" s="63">
        <v>5.0</v>
      </c>
      <c r="D44" s="115" t="s">
        <v>114</v>
      </c>
      <c r="E44" s="116" t="s">
        <v>115</v>
      </c>
      <c r="F44" s="117" t="s">
        <v>116</v>
      </c>
      <c r="G44" s="48" t="s">
        <v>36</v>
      </c>
      <c r="H44" s="49">
        <v>2.0</v>
      </c>
      <c r="I44" s="49"/>
      <c r="J44" s="49"/>
      <c r="K44" s="49"/>
      <c r="L44" s="49"/>
      <c r="M44" s="49"/>
      <c r="N44" s="65">
        <v>3.0</v>
      </c>
      <c r="O44" s="127">
        <f t="shared" si="15"/>
        <v>33</v>
      </c>
      <c r="P44" s="128">
        <v>17.0</v>
      </c>
      <c r="Q44" s="129">
        <f t="shared" si="16"/>
        <v>50</v>
      </c>
      <c r="R44" s="91">
        <f t="shared" si="17"/>
        <v>2</v>
      </c>
      <c r="S44" s="96" t="s">
        <v>57</v>
      </c>
      <c r="T44" s="58" t="s">
        <v>38</v>
      </c>
      <c r="U44" s="61"/>
      <c r="V44" s="61"/>
      <c r="W44" s="61"/>
      <c r="X44" s="61"/>
      <c r="Y44" s="61"/>
      <c r="Z44" s="61"/>
    </row>
    <row r="45" ht="15.75" customHeight="1">
      <c r="A45" s="114"/>
      <c r="B45" s="90"/>
      <c r="C45" s="130">
        <v>6.0</v>
      </c>
      <c r="D45" s="115" t="s">
        <v>117</v>
      </c>
      <c r="E45" s="116" t="s">
        <v>118</v>
      </c>
      <c r="F45" s="117" t="s">
        <v>119</v>
      </c>
      <c r="G45" s="131" t="s">
        <v>36</v>
      </c>
      <c r="H45" s="132">
        <v>2.0</v>
      </c>
      <c r="I45" s="132"/>
      <c r="J45" s="132"/>
      <c r="K45" s="132"/>
      <c r="L45" s="132"/>
      <c r="M45" s="132"/>
      <c r="N45" s="133">
        <v>3.0</v>
      </c>
      <c r="O45" s="127">
        <f t="shared" si="15"/>
        <v>33</v>
      </c>
      <c r="P45" s="128">
        <v>17.0</v>
      </c>
      <c r="Q45" s="129">
        <f t="shared" si="16"/>
        <v>50</v>
      </c>
      <c r="R45" s="91">
        <f t="shared" si="17"/>
        <v>2</v>
      </c>
      <c r="S45" s="134" t="s">
        <v>57</v>
      </c>
      <c r="T45" s="58" t="s">
        <v>75</v>
      </c>
      <c r="U45" s="61"/>
      <c r="V45" s="61"/>
      <c r="W45" s="61"/>
      <c r="X45" s="61"/>
      <c r="Y45" s="61"/>
      <c r="Z45" s="61"/>
    </row>
    <row r="46" ht="15.75" customHeight="1">
      <c r="A46" s="114"/>
      <c r="B46" s="90"/>
      <c r="C46" s="63">
        <v>7.0</v>
      </c>
      <c r="D46" s="115" t="s">
        <v>120</v>
      </c>
      <c r="E46" s="116" t="s">
        <v>121</v>
      </c>
      <c r="F46" s="117" t="s">
        <v>122</v>
      </c>
      <c r="G46" s="48" t="s">
        <v>56</v>
      </c>
      <c r="H46" s="49">
        <v>2.0</v>
      </c>
      <c r="I46" s="49"/>
      <c r="J46" s="49"/>
      <c r="K46" s="49"/>
      <c r="L46" s="49"/>
      <c r="M46" s="49"/>
      <c r="N46" s="49">
        <v>3.0</v>
      </c>
      <c r="O46" s="53">
        <v>33.0</v>
      </c>
      <c r="P46" s="52">
        <v>17.0</v>
      </c>
      <c r="Q46" s="53">
        <f t="shared" si="16"/>
        <v>50</v>
      </c>
      <c r="R46" s="91">
        <f t="shared" si="17"/>
        <v>2</v>
      </c>
      <c r="S46" s="54" t="s">
        <v>57</v>
      </c>
      <c r="T46" s="58" t="s">
        <v>78</v>
      </c>
      <c r="U46" s="8"/>
      <c r="V46" s="8"/>
      <c r="W46" s="8"/>
      <c r="X46" s="8"/>
      <c r="Y46" s="8"/>
      <c r="Z46" s="8"/>
    </row>
    <row r="47" ht="15.75" customHeight="1">
      <c r="A47" s="114"/>
      <c r="B47" s="41"/>
      <c r="C47" s="97"/>
      <c r="D47" s="97"/>
      <c r="E47" s="97"/>
      <c r="F47" s="97"/>
      <c r="G47" s="98" t="s">
        <v>58</v>
      </c>
      <c r="H47" s="99">
        <f>SUM(H40:H46)</f>
        <v>14</v>
      </c>
      <c r="I47" s="99">
        <f t="shared" ref="I47:M47" si="18">SUM(I40:I45)</f>
        <v>0</v>
      </c>
      <c r="J47" s="99">
        <f t="shared" si="18"/>
        <v>8</v>
      </c>
      <c r="K47" s="99">
        <f t="shared" si="18"/>
        <v>0</v>
      </c>
      <c r="L47" s="99">
        <f t="shared" si="18"/>
        <v>0</v>
      </c>
      <c r="M47" s="99">
        <f t="shared" si="18"/>
        <v>0</v>
      </c>
      <c r="N47" s="99">
        <f t="shared" ref="N47:R47" si="19">SUM(N40:N46)</f>
        <v>21</v>
      </c>
      <c r="O47" s="99">
        <f t="shared" si="19"/>
        <v>351</v>
      </c>
      <c r="P47" s="99">
        <f t="shared" si="19"/>
        <v>399</v>
      </c>
      <c r="Q47" s="100">
        <f t="shared" si="19"/>
        <v>750</v>
      </c>
      <c r="R47" s="91">
        <f t="shared" si="19"/>
        <v>30</v>
      </c>
      <c r="S47" s="99"/>
      <c r="T47" s="72"/>
      <c r="U47" s="8"/>
      <c r="V47" s="8"/>
      <c r="W47" s="8"/>
      <c r="X47" s="8"/>
      <c r="Y47" s="8"/>
      <c r="Z47" s="8"/>
    </row>
    <row r="48" ht="15.75" customHeight="1">
      <c r="A48" s="135"/>
      <c r="B48" s="52"/>
      <c r="S48" s="73"/>
      <c r="T48" s="74"/>
      <c r="U48" s="8"/>
      <c r="V48" s="8"/>
      <c r="W48" s="8"/>
      <c r="X48" s="8"/>
      <c r="Y48" s="8"/>
      <c r="Z48" s="8"/>
    </row>
    <row r="49" ht="15.75" customHeight="1">
      <c r="A49" s="23" t="s">
        <v>10</v>
      </c>
      <c r="B49" s="24" t="s">
        <v>11</v>
      </c>
      <c r="C49" s="24" t="s">
        <v>12</v>
      </c>
      <c r="D49" s="25" t="s">
        <v>13</v>
      </c>
      <c r="E49" s="75" t="s">
        <v>14</v>
      </c>
      <c r="F49" s="106" t="s">
        <v>15</v>
      </c>
      <c r="G49" s="76" t="s">
        <v>16</v>
      </c>
      <c r="H49" s="77" t="s">
        <v>17</v>
      </c>
      <c r="I49" s="78"/>
      <c r="J49" s="78"/>
      <c r="K49" s="78"/>
      <c r="L49" s="78"/>
      <c r="M49" s="79"/>
      <c r="N49" s="80" t="s">
        <v>18</v>
      </c>
      <c r="O49" s="81" t="s">
        <v>19</v>
      </c>
      <c r="P49" s="81" t="s">
        <v>20</v>
      </c>
      <c r="Q49" s="81" t="s">
        <v>21</v>
      </c>
      <c r="R49" s="82" t="s">
        <v>22</v>
      </c>
      <c r="S49" s="31" t="s">
        <v>23</v>
      </c>
      <c r="T49" s="34" t="s">
        <v>24</v>
      </c>
      <c r="U49" s="8"/>
      <c r="V49" s="8"/>
      <c r="W49" s="8"/>
      <c r="X49" s="8"/>
      <c r="Y49" s="8"/>
      <c r="Z49" s="8"/>
    </row>
    <row r="50" ht="15.75" customHeight="1">
      <c r="A50" s="35"/>
      <c r="B50" s="36"/>
      <c r="C50" s="37"/>
      <c r="D50" s="37"/>
      <c r="E50" s="83"/>
      <c r="F50" s="37"/>
      <c r="G50" s="37"/>
      <c r="H50" s="84" t="s">
        <v>25</v>
      </c>
      <c r="I50" s="85" t="s">
        <v>26</v>
      </c>
      <c r="J50" s="85" t="s">
        <v>27</v>
      </c>
      <c r="K50" s="85" t="s">
        <v>28</v>
      </c>
      <c r="L50" s="86" t="s">
        <v>29</v>
      </c>
      <c r="M50" s="86" t="s">
        <v>30</v>
      </c>
      <c r="N50" s="36"/>
      <c r="O50" s="81" t="s">
        <v>31</v>
      </c>
      <c r="P50" s="81" t="s">
        <v>31</v>
      </c>
      <c r="Q50" s="81" t="s">
        <v>31</v>
      </c>
      <c r="R50" s="36"/>
      <c r="S50" s="41"/>
      <c r="T50" s="43"/>
      <c r="U50" s="8"/>
      <c r="V50" s="8"/>
      <c r="W50" s="8"/>
      <c r="X50" s="8"/>
      <c r="Y50" s="8"/>
      <c r="Z50" s="8"/>
    </row>
    <row r="51" ht="18.0" customHeight="1">
      <c r="A51" s="136" t="s">
        <v>123</v>
      </c>
      <c r="B51" s="108" t="s">
        <v>124</v>
      </c>
      <c r="C51" s="63">
        <v>1.0</v>
      </c>
      <c r="D51" s="47" t="s">
        <v>125</v>
      </c>
      <c r="E51" s="47" t="s">
        <v>126</v>
      </c>
      <c r="F51" s="47" t="s">
        <v>127</v>
      </c>
      <c r="G51" s="48" t="s">
        <v>36</v>
      </c>
      <c r="H51" s="49">
        <v>2.0</v>
      </c>
      <c r="I51" s="49"/>
      <c r="J51" s="49">
        <v>2.0</v>
      </c>
      <c r="K51" s="49"/>
      <c r="L51" s="62"/>
      <c r="M51" s="49"/>
      <c r="N51" s="88">
        <v>3.0</v>
      </c>
      <c r="O51" s="53">
        <f t="shared" ref="O51:O56" si="20">SUM(H51:L51)*15+N51</f>
        <v>63</v>
      </c>
      <c r="P51" s="119">
        <v>62.0</v>
      </c>
      <c r="Q51" s="113">
        <f t="shared" ref="Q51:Q56" si="21">O51+P51</f>
        <v>125</v>
      </c>
      <c r="R51" s="89">
        <f t="shared" ref="R51:R56" si="22">Q51/25</f>
        <v>5</v>
      </c>
      <c r="S51" s="64" t="s">
        <v>37</v>
      </c>
      <c r="T51" s="55" t="s">
        <v>83</v>
      </c>
      <c r="U51" s="61"/>
      <c r="V51" s="61"/>
      <c r="W51" s="61"/>
      <c r="X51" s="61"/>
      <c r="Y51" s="61"/>
      <c r="Z51" s="61"/>
    </row>
    <row r="52" ht="25.5" customHeight="1">
      <c r="A52" s="114"/>
      <c r="B52" s="90"/>
      <c r="C52" s="63">
        <v>2.0</v>
      </c>
      <c r="D52" s="47" t="s">
        <v>128</v>
      </c>
      <c r="E52" s="47" t="s">
        <v>129</v>
      </c>
      <c r="F52" s="47" t="s">
        <v>130</v>
      </c>
      <c r="G52" s="48" t="s">
        <v>36</v>
      </c>
      <c r="H52" s="49">
        <v>2.0</v>
      </c>
      <c r="I52" s="49"/>
      <c r="J52" s="49">
        <v>2.0</v>
      </c>
      <c r="K52" s="49"/>
      <c r="L52" s="62"/>
      <c r="M52" s="49"/>
      <c r="N52" s="88">
        <v>3.0</v>
      </c>
      <c r="O52" s="53">
        <f t="shared" si="20"/>
        <v>63</v>
      </c>
      <c r="P52" s="88">
        <v>62.0</v>
      </c>
      <c r="Q52" s="92">
        <f t="shared" si="21"/>
        <v>125</v>
      </c>
      <c r="R52" s="91">
        <f t="shared" si="22"/>
        <v>5</v>
      </c>
      <c r="S52" s="93" t="s">
        <v>37</v>
      </c>
      <c r="T52" s="58" t="s">
        <v>83</v>
      </c>
      <c r="U52" s="8"/>
      <c r="V52" s="8"/>
      <c r="W52" s="8"/>
      <c r="X52" s="8"/>
      <c r="Y52" s="8"/>
      <c r="Z52" s="8"/>
    </row>
    <row r="53" ht="24.0" customHeight="1">
      <c r="A53" s="114"/>
      <c r="B53" s="90"/>
      <c r="C53" s="63">
        <v>3.0</v>
      </c>
      <c r="D53" s="47" t="s">
        <v>131</v>
      </c>
      <c r="E53" s="47" t="s">
        <v>132</v>
      </c>
      <c r="F53" s="47" t="s">
        <v>133</v>
      </c>
      <c r="G53" s="137" t="s">
        <v>36</v>
      </c>
      <c r="H53" s="120">
        <v>2.0</v>
      </c>
      <c r="I53" s="120"/>
      <c r="J53" s="120">
        <v>2.0</v>
      </c>
      <c r="K53" s="120"/>
      <c r="L53" s="121"/>
      <c r="M53" s="120"/>
      <c r="N53" s="88">
        <v>3.0</v>
      </c>
      <c r="O53" s="53">
        <f t="shared" si="20"/>
        <v>63</v>
      </c>
      <c r="P53" s="88">
        <v>62.0</v>
      </c>
      <c r="Q53" s="92">
        <f t="shared" si="21"/>
        <v>125</v>
      </c>
      <c r="R53" s="91">
        <f t="shared" si="22"/>
        <v>5</v>
      </c>
      <c r="S53" s="118" t="s">
        <v>37</v>
      </c>
      <c r="T53" s="58" t="s">
        <v>38</v>
      </c>
      <c r="U53" s="8"/>
      <c r="V53" s="8"/>
      <c r="W53" s="8"/>
      <c r="X53" s="8"/>
      <c r="Y53" s="8"/>
      <c r="Z53" s="8"/>
    </row>
    <row r="54" ht="15.75" customHeight="1">
      <c r="A54" s="114"/>
      <c r="B54" s="90"/>
      <c r="C54" s="63">
        <v>4.0</v>
      </c>
      <c r="D54" s="47" t="s">
        <v>134</v>
      </c>
      <c r="E54" s="47" t="s">
        <v>135</v>
      </c>
      <c r="F54" s="47" t="s">
        <v>136</v>
      </c>
      <c r="G54" s="48" t="s">
        <v>36</v>
      </c>
      <c r="H54" s="49">
        <v>2.0</v>
      </c>
      <c r="I54" s="49"/>
      <c r="J54" s="49">
        <v>2.0</v>
      </c>
      <c r="K54" s="49"/>
      <c r="L54" s="62"/>
      <c r="M54" s="49"/>
      <c r="N54" s="88">
        <v>3.0</v>
      </c>
      <c r="O54" s="53">
        <f t="shared" si="20"/>
        <v>63</v>
      </c>
      <c r="P54" s="88">
        <v>62.0</v>
      </c>
      <c r="Q54" s="92">
        <f t="shared" si="21"/>
        <v>125</v>
      </c>
      <c r="R54" s="91">
        <f t="shared" si="22"/>
        <v>5</v>
      </c>
      <c r="S54" s="93" t="s">
        <v>37</v>
      </c>
      <c r="T54" s="58" t="s">
        <v>86</v>
      </c>
      <c r="U54" s="8"/>
      <c r="V54" s="8"/>
      <c r="W54" s="8"/>
      <c r="X54" s="8"/>
      <c r="Y54" s="8"/>
      <c r="Z54" s="8"/>
    </row>
    <row r="55" ht="15.75" customHeight="1">
      <c r="A55" s="114"/>
      <c r="B55" s="90"/>
      <c r="C55" s="63">
        <v>5.0</v>
      </c>
      <c r="D55" s="47" t="s">
        <v>137</v>
      </c>
      <c r="E55" s="47" t="s">
        <v>138</v>
      </c>
      <c r="F55" s="47" t="s">
        <v>139</v>
      </c>
      <c r="G55" s="48" t="s">
        <v>36</v>
      </c>
      <c r="H55" s="49">
        <v>2.0</v>
      </c>
      <c r="I55" s="49"/>
      <c r="J55" s="49">
        <v>2.0</v>
      </c>
      <c r="K55" s="49"/>
      <c r="L55" s="62"/>
      <c r="M55" s="49"/>
      <c r="N55" s="88">
        <v>3.0</v>
      </c>
      <c r="O55" s="53">
        <f t="shared" si="20"/>
        <v>63</v>
      </c>
      <c r="P55" s="88">
        <v>62.0</v>
      </c>
      <c r="Q55" s="92">
        <f t="shared" si="21"/>
        <v>125</v>
      </c>
      <c r="R55" s="91">
        <f t="shared" si="22"/>
        <v>5</v>
      </c>
      <c r="S55" s="93" t="s">
        <v>43</v>
      </c>
      <c r="T55" s="58" t="s">
        <v>83</v>
      </c>
      <c r="U55" s="8"/>
      <c r="V55" s="8"/>
      <c r="W55" s="8"/>
      <c r="X55" s="8"/>
      <c r="Y55" s="8"/>
      <c r="Z55" s="8"/>
    </row>
    <row r="56" ht="15.75" customHeight="1">
      <c r="A56" s="114"/>
      <c r="B56" s="90"/>
      <c r="C56" s="63">
        <v>6.0</v>
      </c>
      <c r="D56" s="47" t="s">
        <v>140</v>
      </c>
      <c r="E56" s="47" t="s">
        <v>141</v>
      </c>
      <c r="F56" s="47" t="s">
        <v>142</v>
      </c>
      <c r="G56" s="48" t="s">
        <v>36</v>
      </c>
      <c r="H56" s="49">
        <v>2.0</v>
      </c>
      <c r="I56" s="49"/>
      <c r="J56" s="49">
        <v>2.0</v>
      </c>
      <c r="K56" s="49"/>
      <c r="L56" s="62"/>
      <c r="M56" s="49"/>
      <c r="N56" s="88">
        <v>3.0</v>
      </c>
      <c r="O56" s="53">
        <f t="shared" si="20"/>
        <v>63</v>
      </c>
      <c r="P56" s="88">
        <v>62.0</v>
      </c>
      <c r="Q56" s="92">
        <f t="shared" si="21"/>
        <v>125</v>
      </c>
      <c r="R56" s="91">
        <f t="shared" si="22"/>
        <v>5</v>
      </c>
      <c r="S56" s="93" t="s">
        <v>37</v>
      </c>
      <c r="T56" s="58" t="s">
        <v>44</v>
      </c>
      <c r="U56" s="8"/>
      <c r="V56" s="8"/>
      <c r="W56" s="8"/>
      <c r="X56" s="8"/>
      <c r="Y56" s="8"/>
      <c r="Z56" s="8"/>
    </row>
    <row r="57" ht="15.75" customHeight="1">
      <c r="A57" s="114"/>
      <c r="B57" s="41"/>
      <c r="C57" s="97"/>
      <c r="D57" s="97"/>
      <c r="E57" s="97"/>
      <c r="F57" s="97"/>
      <c r="G57" s="98" t="s">
        <v>58</v>
      </c>
      <c r="H57" s="99">
        <f t="shared" ref="H57:R57" si="23">SUM(H51:H56)</f>
        <v>12</v>
      </c>
      <c r="I57" s="99">
        <f t="shared" si="23"/>
        <v>0</v>
      </c>
      <c r="J57" s="99">
        <f t="shared" si="23"/>
        <v>12</v>
      </c>
      <c r="K57" s="99">
        <f t="shared" si="23"/>
        <v>0</v>
      </c>
      <c r="L57" s="99">
        <f t="shared" si="23"/>
        <v>0</v>
      </c>
      <c r="M57" s="99">
        <f t="shared" si="23"/>
        <v>0</v>
      </c>
      <c r="N57" s="100">
        <f t="shared" si="23"/>
        <v>18</v>
      </c>
      <c r="O57" s="100">
        <f t="shared" si="23"/>
        <v>378</v>
      </c>
      <c r="P57" s="100">
        <f t="shared" si="23"/>
        <v>372</v>
      </c>
      <c r="Q57" s="100">
        <f t="shared" si="23"/>
        <v>750</v>
      </c>
      <c r="R57" s="101">
        <f t="shared" si="23"/>
        <v>30</v>
      </c>
      <c r="S57" s="100"/>
      <c r="T57" s="72"/>
      <c r="U57" s="8"/>
      <c r="V57" s="8"/>
      <c r="W57" s="8"/>
      <c r="X57" s="8"/>
      <c r="Y57" s="8"/>
      <c r="Z57" s="8"/>
    </row>
    <row r="58" ht="15.75" customHeight="1">
      <c r="A58" s="114"/>
      <c r="B58" s="52"/>
      <c r="S58" s="73"/>
      <c r="T58" s="124"/>
      <c r="U58" s="8"/>
      <c r="V58" s="8"/>
      <c r="W58" s="8"/>
      <c r="X58" s="8"/>
      <c r="Y58" s="8"/>
      <c r="Z58" s="8"/>
    </row>
    <row r="59" ht="15.75" customHeight="1">
      <c r="A59" s="114"/>
      <c r="B59" s="24" t="s">
        <v>11</v>
      </c>
      <c r="C59" s="24" t="s">
        <v>12</v>
      </c>
      <c r="D59" s="25" t="s">
        <v>13</v>
      </c>
      <c r="E59" s="75" t="s">
        <v>14</v>
      </c>
      <c r="F59" s="106" t="s">
        <v>15</v>
      </c>
      <c r="G59" s="76" t="s">
        <v>16</v>
      </c>
      <c r="H59" s="77" t="s">
        <v>17</v>
      </c>
      <c r="I59" s="78"/>
      <c r="J59" s="78"/>
      <c r="K59" s="78"/>
      <c r="L59" s="78"/>
      <c r="M59" s="79"/>
      <c r="N59" s="80" t="s">
        <v>18</v>
      </c>
      <c r="O59" s="81" t="s">
        <v>19</v>
      </c>
      <c r="P59" s="81" t="s">
        <v>20</v>
      </c>
      <c r="Q59" s="81" t="s">
        <v>21</v>
      </c>
      <c r="R59" s="82" t="s">
        <v>22</v>
      </c>
      <c r="S59" s="31" t="s">
        <v>23</v>
      </c>
      <c r="T59" s="34" t="s">
        <v>24</v>
      </c>
      <c r="U59" s="8"/>
      <c r="V59" s="8"/>
      <c r="W59" s="8"/>
      <c r="X59" s="8"/>
      <c r="Y59" s="8"/>
      <c r="Z59" s="8"/>
    </row>
    <row r="60" ht="15.75" customHeight="1">
      <c r="A60" s="114"/>
      <c r="B60" s="36"/>
      <c r="C60" s="37"/>
      <c r="D60" s="37"/>
      <c r="E60" s="83"/>
      <c r="F60" s="37"/>
      <c r="G60" s="37"/>
      <c r="H60" s="84" t="s">
        <v>25</v>
      </c>
      <c r="I60" s="85" t="s">
        <v>26</v>
      </c>
      <c r="J60" s="85" t="s">
        <v>27</v>
      </c>
      <c r="K60" s="85" t="s">
        <v>28</v>
      </c>
      <c r="L60" s="86" t="s">
        <v>29</v>
      </c>
      <c r="M60" s="86" t="s">
        <v>30</v>
      </c>
      <c r="N60" s="36"/>
      <c r="O60" s="81" t="s">
        <v>31</v>
      </c>
      <c r="P60" s="81" t="s">
        <v>31</v>
      </c>
      <c r="Q60" s="81" t="s">
        <v>31</v>
      </c>
      <c r="R60" s="36"/>
      <c r="S60" s="41"/>
      <c r="T60" s="43"/>
      <c r="U60" s="8"/>
      <c r="V60" s="8"/>
      <c r="W60" s="8"/>
      <c r="X60" s="8"/>
      <c r="Y60" s="8"/>
      <c r="Z60" s="8"/>
    </row>
    <row r="61" ht="15.75" customHeight="1">
      <c r="A61" s="114"/>
      <c r="B61" s="108" t="s">
        <v>143</v>
      </c>
      <c r="C61" s="63">
        <v>1.0</v>
      </c>
      <c r="D61" s="47" t="s">
        <v>144</v>
      </c>
      <c r="E61" s="47" t="s">
        <v>145</v>
      </c>
      <c r="F61" s="47" t="s">
        <v>146</v>
      </c>
      <c r="G61" s="138" t="s">
        <v>36</v>
      </c>
      <c r="H61" s="139">
        <v>2.0</v>
      </c>
      <c r="I61" s="139"/>
      <c r="J61" s="139">
        <v>2.0</v>
      </c>
      <c r="K61" s="139"/>
      <c r="L61" s="140"/>
      <c r="M61" s="139"/>
      <c r="N61" s="88">
        <v>3.0</v>
      </c>
      <c r="O61" s="53">
        <f t="shared" ref="O61:O66" si="24">SUM(H61:L61)*15+N61</f>
        <v>63</v>
      </c>
      <c r="P61" s="119">
        <v>62.0</v>
      </c>
      <c r="Q61" s="113">
        <f t="shared" ref="Q61:Q66" si="25">O61+P61</f>
        <v>125</v>
      </c>
      <c r="R61" s="89">
        <f t="shared" ref="R61:R66" si="26">Q61/25</f>
        <v>5</v>
      </c>
      <c r="S61" s="93" t="s">
        <v>43</v>
      </c>
      <c r="T61" s="55" t="s">
        <v>60</v>
      </c>
      <c r="U61" s="61"/>
      <c r="V61" s="61"/>
      <c r="W61" s="61"/>
      <c r="X61" s="61"/>
      <c r="Y61" s="61"/>
      <c r="Z61" s="61"/>
    </row>
    <row r="62" ht="15.75" customHeight="1">
      <c r="A62" s="114"/>
      <c r="B62" s="90"/>
      <c r="C62" s="63">
        <v>2.0</v>
      </c>
      <c r="D62" s="47" t="s">
        <v>147</v>
      </c>
      <c r="E62" s="47" t="s">
        <v>148</v>
      </c>
      <c r="F62" s="47" t="s">
        <v>149</v>
      </c>
      <c r="G62" s="138" t="s">
        <v>36</v>
      </c>
      <c r="H62" s="139">
        <v>2.0</v>
      </c>
      <c r="I62" s="139"/>
      <c r="J62" s="139">
        <v>2.0</v>
      </c>
      <c r="K62" s="139"/>
      <c r="L62" s="140"/>
      <c r="M62" s="139"/>
      <c r="N62" s="88">
        <v>3.0</v>
      </c>
      <c r="O62" s="53">
        <f t="shared" si="24"/>
        <v>63</v>
      </c>
      <c r="P62" s="119">
        <v>62.0</v>
      </c>
      <c r="Q62" s="113">
        <f t="shared" si="25"/>
        <v>125</v>
      </c>
      <c r="R62" s="89">
        <f t="shared" si="26"/>
        <v>5</v>
      </c>
      <c r="S62" s="118" t="s">
        <v>37</v>
      </c>
      <c r="T62" s="58" t="s">
        <v>125</v>
      </c>
      <c r="U62" s="61"/>
      <c r="V62" s="61"/>
      <c r="W62" s="61"/>
      <c r="X62" s="61"/>
      <c r="Y62" s="61"/>
      <c r="Z62" s="61"/>
    </row>
    <row r="63" ht="15.75" customHeight="1">
      <c r="A63" s="114"/>
      <c r="B63" s="90"/>
      <c r="C63" s="63">
        <v>3.0</v>
      </c>
      <c r="D63" s="47" t="s">
        <v>150</v>
      </c>
      <c r="E63" s="47" t="s">
        <v>151</v>
      </c>
      <c r="F63" s="47" t="s">
        <v>152</v>
      </c>
      <c r="G63" s="138" t="s">
        <v>36</v>
      </c>
      <c r="H63" s="139">
        <v>2.0</v>
      </c>
      <c r="I63" s="139"/>
      <c r="J63" s="139">
        <v>2.0</v>
      </c>
      <c r="K63" s="139"/>
      <c r="L63" s="140"/>
      <c r="M63" s="139"/>
      <c r="N63" s="88">
        <v>3.0</v>
      </c>
      <c r="O63" s="53">
        <f t="shared" si="24"/>
        <v>63</v>
      </c>
      <c r="P63" s="119">
        <v>62.0</v>
      </c>
      <c r="Q63" s="113">
        <f t="shared" si="25"/>
        <v>125</v>
      </c>
      <c r="R63" s="89">
        <f t="shared" si="26"/>
        <v>5</v>
      </c>
      <c r="S63" s="118" t="s">
        <v>37</v>
      </c>
      <c r="T63" s="58" t="s">
        <v>128</v>
      </c>
      <c r="U63" s="61"/>
      <c r="V63" s="61"/>
      <c r="W63" s="61"/>
      <c r="X63" s="61"/>
      <c r="Y63" s="61"/>
      <c r="Z63" s="61"/>
    </row>
    <row r="64" ht="15.75" customHeight="1">
      <c r="A64" s="114"/>
      <c r="B64" s="90"/>
      <c r="C64" s="141">
        <v>4.0</v>
      </c>
      <c r="D64" s="47" t="s">
        <v>153</v>
      </c>
      <c r="E64" s="47" t="s">
        <v>154</v>
      </c>
      <c r="F64" s="47" t="s">
        <v>155</v>
      </c>
      <c r="G64" s="142" t="s">
        <v>36</v>
      </c>
      <c r="H64" s="143">
        <v>2.0</v>
      </c>
      <c r="I64" s="143"/>
      <c r="J64" s="143">
        <v>2.0</v>
      </c>
      <c r="K64" s="143"/>
      <c r="L64" s="144"/>
      <c r="M64" s="143"/>
      <c r="N64" s="119">
        <v>3.0</v>
      </c>
      <c r="O64" s="53">
        <f t="shared" si="24"/>
        <v>63</v>
      </c>
      <c r="P64" s="88">
        <v>62.0</v>
      </c>
      <c r="Q64" s="113">
        <f t="shared" si="25"/>
        <v>125</v>
      </c>
      <c r="R64" s="89">
        <f t="shared" si="26"/>
        <v>5</v>
      </c>
      <c r="S64" s="145" t="s">
        <v>37</v>
      </c>
      <c r="T64" s="58" t="s">
        <v>95</v>
      </c>
      <c r="U64" s="8"/>
      <c r="V64" s="8"/>
      <c r="W64" s="8"/>
      <c r="X64" s="8"/>
      <c r="Y64" s="8"/>
      <c r="Z64" s="8"/>
    </row>
    <row r="65" ht="15.75" customHeight="1">
      <c r="A65" s="114"/>
      <c r="B65" s="90"/>
      <c r="C65" s="141">
        <v>5.0</v>
      </c>
      <c r="D65" s="47" t="s">
        <v>156</v>
      </c>
      <c r="E65" s="47" t="s">
        <v>157</v>
      </c>
      <c r="F65" s="47" t="s">
        <v>158</v>
      </c>
      <c r="G65" s="146" t="s">
        <v>36</v>
      </c>
      <c r="H65" s="147">
        <v>2.0</v>
      </c>
      <c r="I65" s="147"/>
      <c r="J65" s="147">
        <v>2.0</v>
      </c>
      <c r="K65" s="147"/>
      <c r="L65" s="148"/>
      <c r="M65" s="147"/>
      <c r="N65" s="119">
        <v>3.0</v>
      </c>
      <c r="O65" s="53">
        <f t="shared" si="24"/>
        <v>63</v>
      </c>
      <c r="P65" s="88">
        <v>62.0</v>
      </c>
      <c r="Q65" s="113">
        <f t="shared" si="25"/>
        <v>125</v>
      </c>
      <c r="R65" s="89">
        <f t="shared" si="26"/>
        <v>5</v>
      </c>
      <c r="S65" s="149" t="s">
        <v>37</v>
      </c>
      <c r="T65" s="58" t="s">
        <v>134</v>
      </c>
      <c r="U65" s="8"/>
      <c r="V65" s="8"/>
      <c r="W65" s="8"/>
      <c r="X65" s="8"/>
      <c r="Y65" s="8"/>
      <c r="Z65" s="8"/>
    </row>
    <row r="66" ht="15.75" customHeight="1">
      <c r="A66" s="114"/>
      <c r="B66" s="90"/>
      <c r="C66" s="141">
        <v>6.0</v>
      </c>
      <c r="D66" s="47" t="s">
        <v>159</v>
      </c>
      <c r="E66" s="47" t="s">
        <v>160</v>
      </c>
      <c r="F66" s="47" t="s">
        <v>161</v>
      </c>
      <c r="G66" s="146" t="s">
        <v>36</v>
      </c>
      <c r="H66" s="150">
        <v>2.0</v>
      </c>
      <c r="I66" s="150"/>
      <c r="J66" s="150">
        <v>2.0</v>
      </c>
      <c r="K66" s="150"/>
      <c r="L66" s="151"/>
      <c r="M66" s="150"/>
      <c r="N66" s="119">
        <v>3.0</v>
      </c>
      <c r="O66" s="53">
        <f t="shared" si="24"/>
        <v>63</v>
      </c>
      <c r="P66" s="88">
        <v>62.0</v>
      </c>
      <c r="Q66" s="113">
        <f t="shared" si="25"/>
        <v>125</v>
      </c>
      <c r="R66" s="89">
        <f t="shared" si="26"/>
        <v>5</v>
      </c>
      <c r="S66" s="149" t="s">
        <v>37</v>
      </c>
      <c r="T66" s="58" t="s">
        <v>140</v>
      </c>
      <c r="U66" s="8"/>
      <c r="V66" s="8"/>
      <c r="W66" s="8"/>
      <c r="X66" s="8"/>
      <c r="Y66" s="8"/>
      <c r="Z66" s="8"/>
    </row>
    <row r="67" ht="15.75" customHeight="1">
      <c r="A67" s="114"/>
      <c r="B67" s="41"/>
      <c r="C67" s="97"/>
      <c r="D67" s="54"/>
      <c r="E67" s="152"/>
      <c r="F67" s="152"/>
      <c r="G67" s="98" t="s">
        <v>58</v>
      </c>
      <c r="H67" s="99">
        <f t="shared" ref="H67:R67" si="27">SUM(H61:H66)</f>
        <v>12</v>
      </c>
      <c r="I67" s="99">
        <f t="shared" si="27"/>
        <v>0</v>
      </c>
      <c r="J67" s="99">
        <f t="shared" si="27"/>
        <v>12</v>
      </c>
      <c r="K67" s="99">
        <f t="shared" si="27"/>
        <v>0</v>
      </c>
      <c r="L67" s="99">
        <f t="shared" si="27"/>
        <v>0</v>
      </c>
      <c r="M67" s="99">
        <f t="shared" si="27"/>
        <v>0</v>
      </c>
      <c r="N67" s="100">
        <f t="shared" si="27"/>
        <v>18</v>
      </c>
      <c r="O67" s="100">
        <f t="shared" si="27"/>
        <v>378</v>
      </c>
      <c r="P67" s="100">
        <f t="shared" si="27"/>
        <v>372</v>
      </c>
      <c r="Q67" s="100">
        <f t="shared" si="27"/>
        <v>750</v>
      </c>
      <c r="R67" s="101">
        <f t="shared" si="27"/>
        <v>30</v>
      </c>
      <c r="S67" s="99"/>
      <c r="T67" s="72"/>
      <c r="U67" s="8"/>
      <c r="V67" s="8"/>
      <c r="W67" s="8"/>
      <c r="X67" s="8"/>
      <c r="Y67" s="8"/>
      <c r="Z67" s="8"/>
    </row>
    <row r="68" ht="15.75" customHeight="1">
      <c r="A68" s="135"/>
      <c r="B68" s="52"/>
      <c r="S68" s="73"/>
      <c r="T68" s="74"/>
      <c r="U68" s="8"/>
      <c r="V68" s="8"/>
      <c r="W68" s="8"/>
      <c r="X68" s="8"/>
      <c r="Y68" s="8"/>
      <c r="Z68" s="8"/>
    </row>
    <row r="69" ht="15.75" customHeight="1">
      <c r="A69" s="23" t="s">
        <v>10</v>
      </c>
      <c r="B69" s="24" t="s">
        <v>11</v>
      </c>
      <c r="C69" s="24" t="s">
        <v>12</v>
      </c>
      <c r="D69" s="25" t="s">
        <v>13</v>
      </c>
      <c r="E69" s="75" t="s">
        <v>14</v>
      </c>
      <c r="F69" s="106" t="s">
        <v>15</v>
      </c>
      <c r="G69" s="76" t="s">
        <v>16</v>
      </c>
      <c r="H69" s="77" t="s">
        <v>17</v>
      </c>
      <c r="I69" s="78"/>
      <c r="J69" s="78"/>
      <c r="K69" s="78"/>
      <c r="L69" s="78"/>
      <c r="M69" s="79"/>
      <c r="N69" s="80" t="s">
        <v>18</v>
      </c>
      <c r="O69" s="81" t="s">
        <v>19</v>
      </c>
      <c r="P69" s="81" t="s">
        <v>20</v>
      </c>
      <c r="Q69" s="81" t="s">
        <v>21</v>
      </c>
      <c r="R69" s="82" t="s">
        <v>22</v>
      </c>
      <c r="S69" s="31" t="s">
        <v>23</v>
      </c>
      <c r="T69" s="34" t="s">
        <v>24</v>
      </c>
      <c r="U69" s="8"/>
      <c r="V69" s="8"/>
      <c r="W69" s="8"/>
      <c r="X69" s="8"/>
      <c r="Y69" s="8"/>
      <c r="Z69" s="8"/>
    </row>
    <row r="70" ht="15.75" customHeight="1">
      <c r="A70" s="35"/>
      <c r="B70" s="36"/>
      <c r="C70" s="37"/>
      <c r="D70" s="37"/>
      <c r="E70" s="83"/>
      <c r="F70" s="37"/>
      <c r="G70" s="37"/>
      <c r="H70" s="84" t="s">
        <v>25</v>
      </c>
      <c r="I70" s="85" t="s">
        <v>26</v>
      </c>
      <c r="J70" s="85" t="s">
        <v>27</v>
      </c>
      <c r="K70" s="85" t="s">
        <v>28</v>
      </c>
      <c r="L70" s="86" t="s">
        <v>29</v>
      </c>
      <c r="M70" s="86" t="s">
        <v>30</v>
      </c>
      <c r="N70" s="36"/>
      <c r="O70" s="81" t="s">
        <v>31</v>
      </c>
      <c r="P70" s="81" t="s">
        <v>31</v>
      </c>
      <c r="Q70" s="81" t="s">
        <v>31</v>
      </c>
      <c r="R70" s="36"/>
      <c r="S70" s="41"/>
      <c r="T70" s="43"/>
      <c r="U70" s="8"/>
      <c r="V70" s="8"/>
      <c r="W70" s="8"/>
      <c r="X70" s="8"/>
      <c r="Y70" s="8"/>
      <c r="Z70" s="8"/>
    </row>
    <row r="71" ht="15.0" customHeight="1">
      <c r="A71" s="136" t="s">
        <v>162</v>
      </c>
      <c r="B71" s="108" t="s">
        <v>163</v>
      </c>
      <c r="C71" s="63">
        <v>1.0</v>
      </c>
      <c r="D71" s="47" t="s">
        <v>164</v>
      </c>
      <c r="E71" s="47" t="s">
        <v>165</v>
      </c>
      <c r="F71" s="47" t="s">
        <v>166</v>
      </c>
      <c r="G71" s="48" t="s">
        <v>36</v>
      </c>
      <c r="H71" s="49">
        <v>2.0</v>
      </c>
      <c r="I71" s="49"/>
      <c r="J71" s="49">
        <v>2.0</v>
      </c>
      <c r="K71" s="49"/>
      <c r="L71" s="62"/>
      <c r="M71" s="49"/>
      <c r="N71" s="88">
        <v>3.0</v>
      </c>
      <c r="O71" s="53">
        <f t="shared" ref="O71:O76" si="28">SUM(H71:L71)*15+N71</f>
        <v>63</v>
      </c>
      <c r="P71" s="119">
        <v>62.0</v>
      </c>
      <c r="Q71" s="113">
        <f t="shared" ref="Q71:Q76" si="29">O71+P71</f>
        <v>125</v>
      </c>
      <c r="R71" s="89">
        <f t="shared" ref="R71:R76" si="30">Q71/25</f>
        <v>5</v>
      </c>
      <c r="S71" s="93" t="s">
        <v>167</v>
      </c>
      <c r="T71" s="55" t="s">
        <v>144</v>
      </c>
      <c r="U71" s="61"/>
      <c r="V71" s="61"/>
      <c r="W71" s="61"/>
      <c r="X71" s="61"/>
      <c r="Y71" s="61"/>
      <c r="Z71" s="61"/>
    </row>
    <row r="72" ht="15.0" customHeight="1">
      <c r="A72" s="114"/>
      <c r="B72" s="90"/>
      <c r="C72" s="48">
        <v>2.0</v>
      </c>
      <c r="D72" s="47" t="s">
        <v>168</v>
      </c>
      <c r="E72" s="47" t="s">
        <v>169</v>
      </c>
      <c r="F72" s="47" t="s">
        <v>170</v>
      </c>
      <c r="G72" s="142" t="s">
        <v>36</v>
      </c>
      <c r="H72" s="143">
        <v>2.0</v>
      </c>
      <c r="I72" s="143"/>
      <c r="J72" s="143">
        <v>2.0</v>
      </c>
      <c r="K72" s="143"/>
      <c r="L72" s="144"/>
      <c r="M72" s="143"/>
      <c r="N72" s="88">
        <v>3.0</v>
      </c>
      <c r="O72" s="53">
        <f t="shared" si="28"/>
        <v>63</v>
      </c>
      <c r="P72" s="88">
        <v>62.0</v>
      </c>
      <c r="Q72" s="113">
        <f t="shared" si="29"/>
        <v>125</v>
      </c>
      <c r="R72" s="89">
        <f t="shared" si="30"/>
        <v>5</v>
      </c>
      <c r="S72" s="93" t="s">
        <v>37</v>
      </c>
      <c r="T72" s="58" t="s">
        <v>147</v>
      </c>
      <c r="U72" s="153"/>
      <c r="V72" s="8"/>
      <c r="W72" s="8"/>
      <c r="X72" s="8"/>
      <c r="Y72" s="8"/>
      <c r="Z72" s="8"/>
    </row>
    <row r="73" ht="15.0" customHeight="1">
      <c r="A73" s="114"/>
      <c r="B73" s="90"/>
      <c r="C73" s="48">
        <v>3.0</v>
      </c>
      <c r="D73" s="47" t="s">
        <v>171</v>
      </c>
      <c r="E73" s="47" t="s">
        <v>172</v>
      </c>
      <c r="F73" s="47" t="s">
        <v>173</v>
      </c>
      <c r="G73" s="142" t="s">
        <v>36</v>
      </c>
      <c r="H73" s="143">
        <v>2.0</v>
      </c>
      <c r="I73" s="143"/>
      <c r="J73" s="143">
        <v>2.0</v>
      </c>
      <c r="K73" s="143"/>
      <c r="L73" s="144"/>
      <c r="M73" s="143"/>
      <c r="N73" s="88">
        <v>3.0</v>
      </c>
      <c r="O73" s="53">
        <f t="shared" si="28"/>
        <v>63</v>
      </c>
      <c r="P73" s="88">
        <v>62.0</v>
      </c>
      <c r="Q73" s="113">
        <f t="shared" si="29"/>
        <v>125</v>
      </c>
      <c r="R73" s="89">
        <f t="shared" si="30"/>
        <v>5</v>
      </c>
      <c r="S73" s="93" t="s">
        <v>37</v>
      </c>
      <c r="T73" s="58" t="s">
        <v>174</v>
      </c>
      <c r="U73" s="8"/>
      <c r="V73" s="8"/>
      <c r="W73" s="8"/>
      <c r="X73" s="8"/>
      <c r="Y73" s="8"/>
      <c r="Z73" s="8"/>
    </row>
    <row r="74" ht="15.75" customHeight="1">
      <c r="A74" s="114"/>
      <c r="B74" s="90"/>
      <c r="C74" s="63">
        <v>4.0</v>
      </c>
      <c r="D74" s="47" t="s">
        <v>175</v>
      </c>
      <c r="E74" s="47" t="s">
        <v>176</v>
      </c>
      <c r="F74" s="47" t="s">
        <v>177</v>
      </c>
      <c r="G74" s="154" t="s">
        <v>36</v>
      </c>
      <c r="H74" s="147">
        <v>2.0</v>
      </c>
      <c r="I74" s="147"/>
      <c r="J74" s="147">
        <v>2.0</v>
      </c>
      <c r="K74" s="147"/>
      <c r="L74" s="148"/>
      <c r="M74" s="147"/>
      <c r="N74" s="88">
        <v>3.0</v>
      </c>
      <c r="O74" s="53">
        <f t="shared" si="28"/>
        <v>63</v>
      </c>
      <c r="P74" s="88">
        <v>62.0</v>
      </c>
      <c r="Q74" s="113">
        <f t="shared" si="29"/>
        <v>125</v>
      </c>
      <c r="R74" s="89">
        <f t="shared" si="30"/>
        <v>5</v>
      </c>
      <c r="S74" s="93" t="s">
        <v>37</v>
      </c>
      <c r="T74" s="58" t="s">
        <v>125</v>
      </c>
      <c r="U74" s="8"/>
      <c r="V74" s="8"/>
      <c r="W74" s="8"/>
      <c r="X74" s="8"/>
      <c r="Y74" s="8"/>
      <c r="Z74" s="8"/>
    </row>
    <row r="75" ht="27.0" customHeight="1">
      <c r="A75" s="114"/>
      <c r="B75" s="90"/>
      <c r="C75" s="63">
        <v>5.0</v>
      </c>
      <c r="D75" s="47" t="s">
        <v>178</v>
      </c>
      <c r="E75" s="47" t="s">
        <v>179</v>
      </c>
      <c r="F75" s="47" t="s">
        <v>180</v>
      </c>
      <c r="G75" s="142" t="s">
        <v>36</v>
      </c>
      <c r="H75" s="143">
        <v>2.0</v>
      </c>
      <c r="I75" s="143"/>
      <c r="J75" s="143">
        <v>2.0</v>
      </c>
      <c r="K75" s="143"/>
      <c r="L75" s="144"/>
      <c r="M75" s="143"/>
      <c r="N75" s="88">
        <v>3.0</v>
      </c>
      <c r="O75" s="53">
        <f t="shared" si="28"/>
        <v>63</v>
      </c>
      <c r="P75" s="88">
        <v>62.0</v>
      </c>
      <c r="Q75" s="113">
        <f t="shared" si="29"/>
        <v>125</v>
      </c>
      <c r="R75" s="89">
        <f t="shared" si="30"/>
        <v>5</v>
      </c>
      <c r="S75" s="93" t="s">
        <v>167</v>
      </c>
      <c r="T75" s="58" t="s">
        <v>181</v>
      </c>
      <c r="U75" s="8"/>
      <c r="V75" s="8"/>
      <c r="W75" s="8"/>
      <c r="X75" s="8"/>
      <c r="Y75" s="8"/>
      <c r="Z75" s="8"/>
    </row>
    <row r="76" ht="15.0" customHeight="1">
      <c r="A76" s="114"/>
      <c r="B76" s="90"/>
      <c r="C76" s="63">
        <v>6.0</v>
      </c>
      <c r="D76" s="47" t="s">
        <v>182</v>
      </c>
      <c r="E76" s="47" t="s">
        <v>183</v>
      </c>
      <c r="F76" s="47" t="s">
        <v>184</v>
      </c>
      <c r="G76" s="142" t="s">
        <v>36</v>
      </c>
      <c r="H76" s="143">
        <v>2.0</v>
      </c>
      <c r="I76" s="143"/>
      <c r="J76" s="143"/>
      <c r="K76" s="143"/>
      <c r="L76" s="144"/>
      <c r="M76" s="143"/>
      <c r="N76" s="88">
        <v>2.0</v>
      </c>
      <c r="O76" s="53">
        <f t="shared" si="28"/>
        <v>32</v>
      </c>
      <c r="P76" s="88">
        <v>93.0</v>
      </c>
      <c r="Q76" s="113">
        <f t="shared" si="29"/>
        <v>125</v>
      </c>
      <c r="R76" s="89">
        <f t="shared" si="30"/>
        <v>5</v>
      </c>
      <c r="S76" s="119" t="s">
        <v>37</v>
      </c>
      <c r="T76" s="58" t="s">
        <v>38</v>
      </c>
      <c r="U76" s="8"/>
      <c r="V76" s="8"/>
      <c r="W76" s="8"/>
      <c r="X76" s="8"/>
      <c r="Y76" s="8"/>
      <c r="Z76" s="8"/>
    </row>
    <row r="77" ht="15.0" customHeight="1">
      <c r="A77" s="114"/>
      <c r="B77" s="41"/>
      <c r="C77" s="97"/>
      <c r="D77" s="54"/>
      <c r="E77" s="152"/>
      <c r="F77" s="152"/>
      <c r="G77" s="98" t="s">
        <v>58</v>
      </c>
      <c r="H77" s="99">
        <f>SUM(H71:H76)</f>
        <v>12</v>
      </c>
      <c r="I77" s="99">
        <f t="shared" ref="I77:M77" si="31">SUM(I71:I75)</f>
        <v>0</v>
      </c>
      <c r="J77" s="99">
        <f t="shared" si="31"/>
        <v>10</v>
      </c>
      <c r="K77" s="99">
        <f t="shared" si="31"/>
        <v>0</v>
      </c>
      <c r="L77" s="99">
        <f t="shared" si="31"/>
        <v>0</v>
      </c>
      <c r="M77" s="99">
        <f t="shared" si="31"/>
        <v>0</v>
      </c>
      <c r="N77" s="100">
        <f t="shared" ref="N77:R77" si="32">SUM(N71:N76)</f>
        <v>17</v>
      </c>
      <c r="O77" s="100">
        <f t="shared" si="32"/>
        <v>347</v>
      </c>
      <c r="P77" s="100">
        <f t="shared" si="32"/>
        <v>403</v>
      </c>
      <c r="Q77" s="100">
        <f t="shared" si="32"/>
        <v>750</v>
      </c>
      <c r="R77" s="155">
        <f t="shared" si="32"/>
        <v>30</v>
      </c>
      <c r="S77" s="99"/>
      <c r="T77" s="72"/>
      <c r="U77" s="8"/>
      <c r="V77" s="8"/>
      <c r="W77" s="8"/>
      <c r="X77" s="8"/>
      <c r="Y77" s="8"/>
      <c r="Z77" s="8"/>
    </row>
    <row r="78" ht="15.75" customHeight="1">
      <c r="A78" s="114"/>
      <c r="B78" s="52"/>
      <c r="S78" s="73"/>
      <c r="T78" s="124"/>
      <c r="U78" s="8"/>
      <c r="V78" s="8"/>
      <c r="W78" s="8"/>
      <c r="X78" s="8"/>
      <c r="Y78" s="8"/>
      <c r="Z78" s="8"/>
    </row>
    <row r="79" ht="15.75" customHeight="1">
      <c r="A79" s="114"/>
      <c r="B79" s="24" t="s">
        <v>11</v>
      </c>
      <c r="C79" s="24" t="s">
        <v>12</v>
      </c>
      <c r="D79" s="25" t="s">
        <v>13</v>
      </c>
      <c r="E79" s="75" t="s">
        <v>14</v>
      </c>
      <c r="F79" s="106" t="s">
        <v>15</v>
      </c>
      <c r="G79" s="76" t="s">
        <v>16</v>
      </c>
      <c r="H79" s="77" t="s">
        <v>17</v>
      </c>
      <c r="I79" s="78"/>
      <c r="J79" s="78"/>
      <c r="K79" s="78"/>
      <c r="L79" s="78"/>
      <c r="M79" s="79"/>
      <c r="N79" s="80" t="s">
        <v>18</v>
      </c>
      <c r="O79" s="81" t="s">
        <v>19</v>
      </c>
      <c r="P79" s="81" t="s">
        <v>20</v>
      </c>
      <c r="Q79" s="81" t="s">
        <v>21</v>
      </c>
      <c r="R79" s="82" t="s">
        <v>22</v>
      </c>
      <c r="S79" s="31" t="s">
        <v>23</v>
      </c>
      <c r="T79" s="34" t="s">
        <v>24</v>
      </c>
      <c r="U79" s="8"/>
      <c r="V79" s="8"/>
      <c r="W79" s="8"/>
      <c r="X79" s="8"/>
      <c r="Y79" s="8"/>
      <c r="Z79" s="8"/>
    </row>
    <row r="80" ht="15.75" customHeight="1">
      <c r="A80" s="114"/>
      <c r="B80" s="36"/>
      <c r="C80" s="37"/>
      <c r="D80" s="37"/>
      <c r="E80" s="83"/>
      <c r="F80" s="37"/>
      <c r="G80" s="37"/>
      <c r="H80" s="156" t="s">
        <v>25</v>
      </c>
      <c r="I80" s="40" t="s">
        <v>26</v>
      </c>
      <c r="J80" s="40" t="s">
        <v>27</v>
      </c>
      <c r="K80" s="40" t="s">
        <v>28</v>
      </c>
      <c r="L80" s="39" t="s">
        <v>29</v>
      </c>
      <c r="M80" s="39" t="s">
        <v>30</v>
      </c>
      <c r="N80" s="36"/>
      <c r="O80" s="81" t="s">
        <v>31</v>
      </c>
      <c r="P80" s="81" t="s">
        <v>31</v>
      </c>
      <c r="Q80" s="81" t="s">
        <v>31</v>
      </c>
      <c r="R80" s="36"/>
      <c r="S80" s="41"/>
      <c r="T80" s="43"/>
      <c r="U80" s="8"/>
      <c r="V80" s="8"/>
      <c r="W80" s="8"/>
      <c r="X80" s="8"/>
      <c r="Y80" s="8"/>
      <c r="Z80" s="8"/>
    </row>
    <row r="81" ht="15.75" customHeight="1">
      <c r="A81" s="114"/>
      <c r="B81" s="108" t="s">
        <v>185</v>
      </c>
      <c r="C81" s="63">
        <v>1.0</v>
      </c>
      <c r="D81" s="47" t="s">
        <v>186</v>
      </c>
      <c r="E81" s="47" t="s">
        <v>187</v>
      </c>
      <c r="F81" s="47" t="s">
        <v>188</v>
      </c>
      <c r="G81" s="46" t="s">
        <v>36</v>
      </c>
      <c r="H81" s="143">
        <v>2.0</v>
      </c>
      <c r="I81" s="143"/>
      <c r="J81" s="143">
        <v>2.0</v>
      </c>
      <c r="K81" s="143"/>
      <c r="L81" s="144"/>
      <c r="M81" s="143"/>
      <c r="N81" s="88">
        <v>3.0</v>
      </c>
      <c r="O81" s="53">
        <f t="shared" ref="O81:O86" si="33">SUM(H81:L81)*15+N81</f>
        <v>63</v>
      </c>
      <c r="P81" s="88">
        <v>62.0</v>
      </c>
      <c r="Q81" s="113">
        <f t="shared" ref="Q81:Q86" si="34">O81+P81</f>
        <v>125</v>
      </c>
      <c r="R81" s="89">
        <f t="shared" ref="R81:R86" si="35">Q81/25</f>
        <v>5</v>
      </c>
      <c r="S81" s="93" t="s">
        <v>167</v>
      </c>
      <c r="T81" s="55" t="s">
        <v>164</v>
      </c>
      <c r="U81" s="8"/>
      <c r="V81" s="8"/>
      <c r="W81" s="8"/>
      <c r="X81" s="8"/>
      <c r="Y81" s="8"/>
      <c r="Z81" s="8"/>
    </row>
    <row r="82" ht="15.0" customHeight="1">
      <c r="A82" s="114"/>
      <c r="B82" s="90"/>
      <c r="C82" s="63">
        <v>2.0</v>
      </c>
      <c r="D82" s="47" t="s">
        <v>189</v>
      </c>
      <c r="E82" s="47" t="s">
        <v>190</v>
      </c>
      <c r="F82" s="47" t="s">
        <v>191</v>
      </c>
      <c r="G82" s="46" t="s">
        <v>36</v>
      </c>
      <c r="H82" s="143">
        <v>2.0</v>
      </c>
      <c r="I82" s="143"/>
      <c r="J82" s="143">
        <v>2.0</v>
      </c>
      <c r="K82" s="143"/>
      <c r="L82" s="144"/>
      <c r="M82" s="143"/>
      <c r="N82" s="88">
        <v>3.0</v>
      </c>
      <c r="O82" s="53">
        <f t="shared" si="33"/>
        <v>63</v>
      </c>
      <c r="P82" s="88">
        <v>62.0</v>
      </c>
      <c r="Q82" s="92">
        <f t="shared" si="34"/>
        <v>125</v>
      </c>
      <c r="R82" s="91">
        <f t="shared" si="35"/>
        <v>5</v>
      </c>
      <c r="S82" s="93" t="s">
        <v>37</v>
      </c>
      <c r="T82" s="58" t="s">
        <v>47</v>
      </c>
      <c r="U82" s="8"/>
      <c r="V82" s="8"/>
      <c r="W82" s="8"/>
      <c r="X82" s="8"/>
      <c r="Y82" s="8"/>
      <c r="Z82" s="8"/>
    </row>
    <row r="83" ht="24.75" customHeight="1">
      <c r="A83" s="114"/>
      <c r="B83" s="90"/>
      <c r="C83" s="63">
        <v>3.0</v>
      </c>
      <c r="D83" s="47" t="s">
        <v>192</v>
      </c>
      <c r="E83" s="47" t="s">
        <v>193</v>
      </c>
      <c r="F83" s="47" t="s">
        <v>194</v>
      </c>
      <c r="G83" s="46" t="s">
        <v>36</v>
      </c>
      <c r="H83" s="139">
        <v>2.0</v>
      </c>
      <c r="I83" s="139"/>
      <c r="J83" s="139">
        <v>2.0</v>
      </c>
      <c r="K83" s="139"/>
      <c r="L83" s="139"/>
      <c r="M83" s="139"/>
      <c r="N83" s="88">
        <v>3.0</v>
      </c>
      <c r="O83" s="53">
        <f t="shared" si="33"/>
        <v>63</v>
      </c>
      <c r="P83" s="88">
        <v>62.0</v>
      </c>
      <c r="Q83" s="92">
        <f t="shared" si="34"/>
        <v>125</v>
      </c>
      <c r="R83" s="91">
        <f t="shared" si="35"/>
        <v>5</v>
      </c>
      <c r="S83" s="118" t="s">
        <v>37</v>
      </c>
      <c r="T83" s="58" t="s">
        <v>195</v>
      </c>
      <c r="U83" s="8"/>
      <c r="V83" s="8"/>
      <c r="W83" s="8"/>
      <c r="X83" s="8"/>
      <c r="Y83" s="8"/>
      <c r="Z83" s="8"/>
    </row>
    <row r="84" ht="15.75" customHeight="1">
      <c r="A84" s="114"/>
      <c r="B84" s="90"/>
      <c r="C84" s="63">
        <v>4.0</v>
      </c>
      <c r="D84" s="47" t="s">
        <v>196</v>
      </c>
      <c r="E84" s="47" t="s">
        <v>197</v>
      </c>
      <c r="F84" s="47" t="s">
        <v>198</v>
      </c>
      <c r="G84" s="46" t="s">
        <v>36</v>
      </c>
      <c r="H84" s="139">
        <v>2.0</v>
      </c>
      <c r="I84" s="139"/>
      <c r="J84" s="139">
        <v>2.0</v>
      </c>
      <c r="K84" s="139"/>
      <c r="L84" s="139"/>
      <c r="M84" s="139"/>
      <c r="N84" s="88">
        <v>3.0</v>
      </c>
      <c r="O84" s="53">
        <f t="shared" si="33"/>
        <v>63</v>
      </c>
      <c r="P84" s="88">
        <v>62.0</v>
      </c>
      <c r="Q84" s="92">
        <f t="shared" si="34"/>
        <v>125</v>
      </c>
      <c r="R84" s="91">
        <f t="shared" si="35"/>
        <v>5</v>
      </c>
      <c r="S84" s="118" t="s">
        <v>37</v>
      </c>
      <c r="T84" s="58" t="s">
        <v>199</v>
      </c>
      <c r="U84" s="8"/>
      <c r="V84" s="8"/>
      <c r="W84" s="8"/>
      <c r="X84" s="8"/>
      <c r="Y84" s="8"/>
      <c r="Z84" s="8"/>
    </row>
    <row r="85" ht="15.75" customHeight="1">
      <c r="A85" s="114"/>
      <c r="B85" s="90"/>
      <c r="C85" s="63">
        <v>5.0</v>
      </c>
      <c r="D85" s="47" t="s">
        <v>200</v>
      </c>
      <c r="E85" s="47" t="s">
        <v>201</v>
      </c>
      <c r="F85" s="47" t="s">
        <v>202</v>
      </c>
      <c r="G85" s="46" t="s">
        <v>36</v>
      </c>
      <c r="H85" s="139">
        <v>2.0</v>
      </c>
      <c r="I85" s="139"/>
      <c r="J85" s="139">
        <v>2.0</v>
      </c>
      <c r="K85" s="139"/>
      <c r="L85" s="139"/>
      <c r="M85" s="139"/>
      <c r="N85" s="88">
        <v>3.0</v>
      </c>
      <c r="O85" s="53">
        <f t="shared" si="33"/>
        <v>63</v>
      </c>
      <c r="P85" s="88">
        <v>62.0</v>
      </c>
      <c r="Q85" s="92">
        <f t="shared" si="34"/>
        <v>125</v>
      </c>
      <c r="R85" s="91">
        <f t="shared" si="35"/>
        <v>5</v>
      </c>
      <c r="S85" s="93" t="s">
        <v>37</v>
      </c>
      <c r="T85" s="58" t="s">
        <v>128</v>
      </c>
      <c r="U85" s="8"/>
      <c r="V85" s="8"/>
      <c r="W85" s="8"/>
      <c r="X85" s="8"/>
      <c r="Y85" s="8"/>
      <c r="Z85" s="8"/>
    </row>
    <row r="86" ht="15.75" customHeight="1">
      <c r="A86" s="114"/>
      <c r="B86" s="90"/>
      <c r="C86" s="63">
        <v>6.0</v>
      </c>
      <c r="D86" s="47" t="s">
        <v>203</v>
      </c>
      <c r="E86" s="47" t="s">
        <v>204</v>
      </c>
      <c r="F86" s="47" t="s">
        <v>205</v>
      </c>
      <c r="G86" s="46" t="s">
        <v>36</v>
      </c>
      <c r="H86" s="139">
        <v>2.0</v>
      </c>
      <c r="I86" s="139"/>
      <c r="J86" s="139"/>
      <c r="K86" s="139"/>
      <c r="L86" s="139"/>
      <c r="M86" s="139"/>
      <c r="N86" s="139">
        <v>2.0</v>
      </c>
      <c r="O86" s="53">
        <f t="shared" si="33"/>
        <v>32</v>
      </c>
      <c r="P86" s="88">
        <v>93.0</v>
      </c>
      <c r="Q86" s="92">
        <f t="shared" si="34"/>
        <v>125</v>
      </c>
      <c r="R86" s="91">
        <f t="shared" si="35"/>
        <v>5</v>
      </c>
      <c r="S86" s="60" t="s">
        <v>37</v>
      </c>
      <c r="T86" s="58" t="s">
        <v>182</v>
      </c>
      <c r="U86" s="8"/>
      <c r="V86" s="8"/>
      <c r="W86" s="8"/>
      <c r="X86" s="8"/>
      <c r="Y86" s="8"/>
      <c r="Z86" s="8"/>
    </row>
    <row r="87" ht="15.75" customHeight="1">
      <c r="A87" s="135"/>
      <c r="B87" s="41"/>
      <c r="C87" s="97"/>
      <c r="D87" s="54"/>
      <c r="E87" s="152"/>
      <c r="F87" s="152"/>
      <c r="G87" s="98" t="s">
        <v>58</v>
      </c>
      <c r="H87" s="99">
        <f>SUM(H81:H86)</f>
        <v>12</v>
      </c>
      <c r="I87" s="99">
        <f t="shared" ref="I87:M87" si="36">SUM(I81:I85)</f>
        <v>0</v>
      </c>
      <c r="J87" s="99">
        <f t="shared" si="36"/>
        <v>10</v>
      </c>
      <c r="K87" s="99">
        <f t="shared" si="36"/>
        <v>0</v>
      </c>
      <c r="L87" s="99">
        <f t="shared" si="36"/>
        <v>0</v>
      </c>
      <c r="M87" s="99">
        <f t="shared" si="36"/>
        <v>0</v>
      </c>
      <c r="N87" s="100">
        <v>22.0</v>
      </c>
      <c r="O87" s="100">
        <f t="shared" ref="O87:R87" si="37">SUM(O81:O86)</f>
        <v>347</v>
      </c>
      <c r="P87" s="100">
        <f t="shared" si="37"/>
        <v>403</v>
      </c>
      <c r="Q87" s="100">
        <f t="shared" si="37"/>
        <v>750</v>
      </c>
      <c r="R87" s="155">
        <f t="shared" si="37"/>
        <v>30</v>
      </c>
      <c r="S87" s="71"/>
      <c r="T87" s="72"/>
      <c r="U87" s="8"/>
      <c r="V87" s="8"/>
      <c r="W87" s="8"/>
      <c r="X87" s="8"/>
      <c r="Y87" s="8"/>
      <c r="Z87" s="8"/>
    </row>
    <row r="88" ht="15.75" customHeight="1">
      <c r="A88" s="157"/>
      <c r="B88" s="15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159"/>
      <c r="U88" s="8"/>
      <c r="V88" s="8"/>
      <c r="W88" s="8"/>
      <c r="X88" s="8"/>
      <c r="Y88" s="8"/>
      <c r="Z88" s="8"/>
    </row>
    <row r="89" ht="15.75" customHeight="1">
      <c r="A89" s="160"/>
      <c r="B89" s="158"/>
      <c r="C89" s="28"/>
      <c r="D89" s="28"/>
      <c r="E89" s="28"/>
      <c r="F89" s="29"/>
      <c r="G89" s="161" t="s">
        <v>58</v>
      </c>
      <c r="H89" s="162">
        <f t="shared" ref="H89:R89" si="38">SUM(H15,H26,H36,H47,H57,H67,H77,H87)</f>
        <v>102</v>
      </c>
      <c r="I89" s="162">
        <f t="shared" si="38"/>
        <v>0</v>
      </c>
      <c r="J89" s="162">
        <f t="shared" si="38"/>
        <v>80</v>
      </c>
      <c r="K89" s="162">
        <f t="shared" si="38"/>
        <v>0</v>
      </c>
      <c r="L89" s="162">
        <f t="shared" si="38"/>
        <v>2</v>
      </c>
      <c r="M89" s="162">
        <f t="shared" si="38"/>
        <v>0</v>
      </c>
      <c r="N89" s="162">
        <f t="shared" si="38"/>
        <v>153</v>
      </c>
      <c r="O89" s="162">
        <f t="shared" si="38"/>
        <v>2878</v>
      </c>
      <c r="P89" s="162">
        <f t="shared" si="38"/>
        <v>3122</v>
      </c>
      <c r="Q89" s="162">
        <f t="shared" si="38"/>
        <v>6000</v>
      </c>
      <c r="R89" s="163">
        <f t="shared" si="38"/>
        <v>240</v>
      </c>
      <c r="S89" s="95"/>
      <c r="T89" s="164" t="s">
        <v>206</v>
      </c>
      <c r="U89" s="8"/>
      <c r="V89" s="8"/>
      <c r="W89" s="8"/>
      <c r="X89" s="8"/>
      <c r="Y89" s="8"/>
      <c r="Z89" s="8"/>
    </row>
    <row r="90" ht="8.25" customHeight="1">
      <c r="A90" s="165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159"/>
      <c r="U90" s="8"/>
      <c r="V90" s="8"/>
      <c r="W90" s="8"/>
      <c r="X90" s="8"/>
      <c r="Y90" s="8"/>
      <c r="Z90" s="8"/>
    </row>
    <row r="91" ht="15.75" customHeight="1">
      <c r="A91" s="166" t="s">
        <v>207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159"/>
      <c r="U91" s="8"/>
      <c r="V91" s="8"/>
      <c r="W91" s="8"/>
      <c r="X91" s="8"/>
      <c r="Y91" s="8"/>
      <c r="Z91" s="8"/>
    </row>
    <row r="92" ht="15.75" customHeight="1">
      <c r="A92" s="167" t="s">
        <v>208</v>
      </c>
      <c r="B92" s="168"/>
      <c r="C92" s="169" t="s">
        <v>209</v>
      </c>
      <c r="D92" s="170" t="s">
        <v>210</v>
      </c>
      <c r="E92" s="29"/>
      <c r="F92" s="171" t="s">
        <v>211</v>
      </c>
      <c r="G92" s="105"/>
      <c r="H92" s="172" t="s">
        <v>43</v>
      </c>
      <c r="I92" s="173" t="s">
        <v>212</v>
      </c>
      <c r="J92" s="174"/>
      <c r="K92" s="175"/>
      <c r="L92" s="176"/>
      <c r="M92" s="177" t="s">
        <v>213</v>
      </c>
      <c r="N92" s="29"/>
      <c r="O92" s="170" t="s">
        <v>214</v>
      </c>
      <c r="P92" s="28"/>
      <c r="Q92" s="29"/>
      <c r="R92" s="178"/>
      <c r="S92" s="179"/>
      <c r="T92" s="180"/>
      <c r="U92" s="8"/>
      <c r="V92" s="8"/>
      <c r="W92" s="8"/>
      <c r="X92" s="8"/>
      <c r="Y92" s="8"/>
      <c r="Z92" s="8"/>
    </row>
    <row r="93" ht="15.75" customHeight="1">
      <c r="A93" s="9"/>
      <c r="B93" s="73"/>
      <c r="C93" s="169" t="s">
        <v>215</v>
      </c>
      <c r="D93" s="170" t="s">
        <v>216</v>
      </c>
      <c r="E93" s="29"/>
      <c r="F93" s="181"/>
      <c r="G93" s="73"/>
      <c r="H93" s="169" t="s">
        <v>37</v>
      </c>
      <c r="I93" s="170" t="s">
        <v>217</v>
      </c>
      <c r="J93" s="28"/>
      <c r="K93" s="29"/>
      <c r="L93" s="182"/>
      <c r="M93" s="177" t="s">
        <v>218</v>
      </c>
      <c r="N93" s="29"/>
      <c r="O93" s="170" t="s">
        <v>219</v>
      </c>
      <c r="P93" s="28"/>
      <c r="Q93" s="29"/>
      <c r="R93" s="178"/>
      <c r="S93" s="179"/>
      <c r="T93" s="183"/>
      <c r="U93" s="8"/>
      <c r="V93" s="8"/>
      <c r="W93" s="8"/>
      <c r="X93" s="8"/>
      <c r="Y93" s="8"/>
      <c r="Z93" s="8"/>
    </row>
    <row r="94" ht="15.75" customHeight="1">
      <c r="A94" s="9"/>
      <c r="B94" s="73"/>
      <c r="C94" s="169" t="s">
        <v>220</v>
      </c>
      <c r="D94" s="170" t="s">
        <v>221</v>
      </c>
      <c r="E94" s="29"/>
      <c r="F94" s="181"/>
      <c r="G94" s="73"/>
      <c r="H94" s="169" t="s">
        <v>57</v>
      </c>
      <c r="I94" s="170" t="s">
        <v>222</v>
      </c>
      <c r="J94" s="28"/>
      <c r="K94" s="29"/>
      <c r="L94" s="182"/>
      <c r="M94" s="177" t="s">
        <v>223</v>
      </c>
      <c r="N94" s="29"/>
      <c r="O94" s="170" t="s">
        <v>224</v>
      </c>
      <c r="P94" s="28"/>
      <c r="Q94" s="29"/>
      <c r="R94" s="178"/>
      <c r="S94" s="179"/>
      <c r="T94" s="183"/>
      <c r="U94" s="8"/>
      <c r="V94" s="8"/>
      <c r="W94" s="8"/>
      <c r="X94" s="8"/>
      <c r="Y94" s="8"/>
      <c r="Z94" s="8"/>
    </row>
    <row r="95" ht="15.75" customHeight="1">
      <c r="A95" s="9"/>
      <c r="B95" s="73"/>
      <c r="C95" s="169" t="s">
        <v>225</v>
      </c>
      <c r="D95" s="170" t="s">
        <v>226</v>
      </c>
      <c r="E95" s="29"/>
      <c r="F95" s="184"/>
      <c r="G95" s="185"/>
      <c r="H95" s="169" t="s">
        <v>167</v>
      </c>
      <c r="I95" s="170" t="s">
        <v>227</v>
      </c>
      <c r="J95" s="28"/>
      <c r="K95" s="29"/>
      <c r="L95" s="186"/>
      <c r="M95" s="187"/>
      <c r="N95" s="187"/>
      <c r="O95" s="187"/>
      <c r="P95" s="188"/>
      <c r="Q95" s="189"/>
      <c r="R95" s="178"/>
      <c r="S95" s="179"/>
      <c r="T95" s="183"/>
      <c r="U95" s="8"/>
      <c r="V95" s="8"/>
      <c r="W95" s="8"/>
      <c r="X95" s="8"/>
      <c r="Y95" s="8"/>
      <c r="Z95" s="8"/>
    </row>
    <row r="96" ht="15.75" customHeight="1">
      <c r="A96" s="9"/>
      <c r="B96" s="73"/>
      <c r="C96" s="190" t="s">
        <v>228</v>
      </c>
      <c r="D96" s="178" t="s">
        <v>229</v>
      </c>
      <c r="E96" s="178"/>
      <c r="F96" s="182"/>
      <c r="G96" s="191"/>
      <c r="H96" s="192"/>
      <c r="I96" s="12"/>
      <c r="J96" s="12"/>
      <c r="K96" s="12"/>
      <c r="L96" s="12"/>
      <c r="M96" s="12"/>
      <c r="N96" s="12"/>
      <c r="O96" s="12"/>
      <c r="P96" s="12"/>
      <c r="Q96" s="12"/>
      <c r="R96" s="193"/>
      <c r="S96" s="179"/>
      <c r="T96" s="43"/>
      <c r="U96" s="8"/>
      <c r="V96" s="8"/>
      <c r="W96" s="8"/>
      <c r="X96" s="8"/>
      <c r="Y96" s="8"/>
      <c r="Z96" s="8"/>
    </row>
    <row r="97" ht="15.75" customHeight="1">
      <c r="A97" s="15"/>
      <c r="B97" s="194"/>
      <c r="C97" s="195" t="s">
        <v>230</v>
      </c>
      <c r="D97" s="196" t="s">
        <v>231</v>
      </c>
      <c r="E97" s="197"/>
      <c r="F97" s="196" t="s">
        <v>232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7"/>
      <c r="S97" s="198"/>
      <c r="T97" s="199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48">
    <mergeCell ref="D3:H3"/>
    <mergeCell ref="D4:H4"/>
    <mergeCell ref="I5:R5"/>
    <mergeCell ref="A6:T6"/>
    <mergeCell ref="A1:C5"/>
    <mergeCell ref="D1:H1"/>
    <mergeCell ref="I1:R1"/>
    <mergeCell ref="S1:T5"/>
    <mergeCell ref="I2:R2"/>
    <mergeCell ref="I3:R3"/>
    <mergeCell ref="I4:R4"/>
    <mergeCell ref="F7:F8"/>
    <mergeCell ref="G7:G8"/>
    <mergeCell ref="H7:L7"/>
    <mergeCell ref="N7:N8"/>
    <mergeCell ref="R7:R8"/>
    <mergeCell ref="S7:S8"/>
    <mergeCell ref="T7:T8"/>
    <mergeCell ref="B16:S16"/>
    <mergeCell ref="N17:N18"/>
    <mergeCell ref="R17:R18"/>
    <mergeCell ref="S17:S18"/>
    <mergeCell ref="T17:T18"/>
    <mergeCell ref="B17:B18"/>
    <mergeCell ref="C17:C18"/>
    <mergeCell ref="D17:D18"/>
    <mergeCell ref="E17:E18"/>
    <mergeCell ref="F17:F18"/>
    <mergeCell ref="G17:G18"/>
    <mergeCell ref="H17:M17"/>
    <mergeCell ref="B27:S27"/>
    <mergeCell ref="E28:E29"/>
    <mergeCell ref="F28:F29"/>
    <mergeCell ref="H28:M28"/>
    <mergeCell ref="N28:N29"/>
    <mergeCell ref="R28:R29"/>
    <mergeCell ref="S28:S29"/>
    <mergeCell ref="T28:T29"/>
    <mergeCell ref="A28:A29"/>
    <mergeCell ref="B30:B36"/>
    <mergeCell ref="B38:B39"/>
    <mergeCell ref="C38:C39"/>
    <mergeCell ref="D38:D39"/>
    <mergeCell ref="E38:E39"/>
    <mergeCell ref="B40:B47"/>
    <mergeCell ref="B61:B67"/>
    <mergeCell ref="B71:B77"/>
    <mergeCell ref="B79:B80"/>
    <mergeCell ref="C79:C80"/>
    <mergeCell ref="E79:E80"/>
    <mergeCell ref="D92:E92"/>
    <mergeCell ref="D95:E95"/>
    <mergeCell ref="D97:E97"/>
    <mergeCell ref="A71:A87"/>
    <mergeCell ref="B81:B87"/>
    <mergeCell ref="A92:B97"/>
    <mergeCell ref="A30:A48"/>
    <mergeCell ref="A49:A50"/>
    <mergeCell ref="B51:B57"/>
    <mergeCell ref="B59:B60"/>
    <mergeCell ref="C59:C60"/>
    <mergeCell ref="D59:D60"/>
    <mergeCell ref="D79:D80"/>
    <mergeCell ref="D2:H2"/>
    <mergeCell ref="D5:H5"/>
    <mergeCell ref="B7:B8"/>
    <mergeCell ref="C7:C8"/>
    <mergeCell ref="D7:D8"/>
    <mergeCell ref="E7:E8"/>
    <mergeCell ref="B9:B15"/>
    <mergeCell ref="A7:A8"/>
    <mergeCell ref="A10:A27"/>
    <mergeCell ref="B19:B26"/>
    <mergeCell ref="B28:B29"/>
    <mergeCell ref="C28:C29"/>
    <mergeCell ref="D28:D29"/>
    <mergeCell ref="G28:G29"/>
    <mergeCell ref="F38:F39"/>
    <mergeCell ref="G38:G39"/>
    <mergeCell ref="B49:B50"/>
    <mergeCell ref="C49:C50"/>
    <mergeCell ref="D49:D50"/>
    <mergeCell ref="E49:E50"/>
    <mergeCell ref="F49:F50"/>
    <mergeCell ref="G49:G50"/>
    <mergeCell ref="E59:E60"/>
    <mergeCell ref="F59:F60"/>
    <mergeCell ref="G59:G60"/>
    <mergeCell ref="A51:A68"/>
    <mergeCell ref="A69:A70"/>
    <mergeCell ref="B69:B70"/>
    <mergeCell ref="C69:C70"/>
    <mergeCell ref="D69:D70"/>
    <mergeCell ref="E69:E70"/>
    <mergeCell ref="F69:F70"/>
    <mergeCell ref="G69:G70"/>
    <mergeCell ref="O92:Q92"/>
    <mergeCell ref="T92:T96"/>
    <mergeCell ref="O93:Q93"/>
    <mergeCell ref="O94:Q94"/>
    <mergeCell ref="M93:N93"/>
    <mergeCell ref="M94:N94"/>
    <mergeCell ref="I95:K95"/>
    <mergeCell ref="H96:R96"/>
    <mergeCell ref="F97:R97"/>
    <mergeCell ref="B88:T88"/>
    <mergeCell ref="B89:F89"/>
    <mergeCell ref="A90:T90"/>
    <mergeCell ref="A91:T91"/>
    <mergeCell ref="F92:G95"/>
    <mergeCell ref="M92:N92"/>
    <mergeCell ref="I94:K94"/>
    <mergeCell ref="B37:S37"/>
    <mergeCell ref="H38:M38"/>
    <mergeCell ref="N38:N39"/>
    <mergeCell ref="R38:R39"/>
    <mergeCell ref="S38:S39"/>
    <mergeCell ref="T38:T39"/>
    <mergeCell ref="B48:S48"/>
    <mergeCell ref="N59:N60"/>
    <mergeCell ref="R59:R60"/>
    <mergeCell ref="S59:S60"/>
    <mergeCell ref="T59:T60"/>
    <mergeCell ref="H49:M49"/>
    <mergeCell ref="N49:N50"/>
    <mergeCell ref="R49:R50"/>
    <mergeCell ref="S49:S50"/>
    <mergeCell ref="T49:T50"/>
    <mergeCell ref="B58:S58"/>
    <mergeCell ref="H59:M59"/>
    <mergeCell ref="B68:S68"/>
    <mergeCell ref="H69:M69"/>
    <mergeCell ref="N69:N70"/>
    <mergeCell ref="R69:R70"/>
    <mergeCell ref="S69:S70"/>
    <mergeCell ref="T69:T70"/>
    <mergeCell ref="B78:S78"/>
    <mergeCell ref="F79:F80"/>
    <mergeCell ref="G79:G80"/>
    <mergeCell ref="H79:M79"/>
    <mergeCell ref="N79:N80"/>
    <mergeCell ref="R79:R80"/>
    <mergeCell ref="S79:S80"/>
    <mergeCell ref="T79:T80"/>
    <mergeCell ref="I92:K92"/>
    <mergeCell ref="I93:K93"/>
    <mergeCell ref="D93:E93"/>
    <mergeCell ref="D94:E94"/>
  </mergeCells>
  <dataValidations>
    <dataValidation type="list" allowBlank="1" showErrorMessage="1" sqref="G9:G14 G19:G25 G30:G35 G40:G46 G51:G56 G61:G66 G71:G76 G81:G86">
      <formula1>"English,Kurdish,Arabic"</formula1>
    </dataValidation>
    <dataValidation type="list" allowBlank="1" sqref="S9:S14 S19:S25 S30:S35 S40:S46 S51:S56 S61:S66 S71:S76 S81:S86">
      <formula1>"B,C,S,E"</formula1>
    </dataValidation>
    <dataValidation type="list" allowBlank="1" showErrorMessage="1" sqref="N9:N14 N19:N25 N30:N35 N40:N46 N51:N56 N61:N66 N71:N76 N81:N86">
      <formula1>"2,3,4,5,6,7,8,9,10"</formula1>
    </dataValidation>
  </dataValidations>
  <printOptions gridLines="1" horizontalCentered="1"/>
  <pageMargins bottom="0.5833493374303823" footer="0.0" header="0.0" left="0.3240829652391013" right="0.29815632801997316" top="0.41482619550604966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7.88"/>
    <col customWidth="1" min="3" max="3" width="5.0"/>
    <col customWidth="1" min="4" max="4" width="8.38"/>
    <col customWidth="1" min="5" max="5" width="25.0"/>
    <col customWidth="1" min="6" max="6" width="22.13"/>
    <col customWidth="1" min="7" max="7" width="8.38"/>
    <col customWidth="1" min="8" max="8" width="8.13"/>
    <col customWidth="1" min="9" max="9" width="8.88"/>
    <col customWidth="1" min="10" max="10" width="8.38"/>
    <col customWidth="1" min="11" max="11" width="7.88"/>
    <col customWidth="1" min="12" max="12" width="8.88"/>
    <col customWidth="1" min="13" max="13" width="9.88"/>
    <col customWidth="1" min="14" max="14" width="7.13"/>
    <col customWidth="1" min="15" max="19" width="6.38"/>
    <col customWidth="1" min="20" max="20" width="12.38"/>
  </cols>
  <sheetData>
    <row r="1" ht="18.75" customHeight="1">
      <c r="A1" s="200"/>
      <c r="B1" s="2"/>
      <c r="C1" s="3"/>
      <c r="D1" s="201" t="s">
        <v>0</v>
      </c>
      <c r="E1" s="5"/>
      <c r="F1" s="5"/>
      <c r="G1" s="5"/>
      <c r="H1" s="6"/>
      <c r="I1" s="202" t="s">
        <v>1</v>
      </c>
      <c r="J1" s="5"/>
      <c r="K1" s="5"/>
      <c r="L1" s="5"/>
      <c r="M1" s="5"/>
      <c r="N1" s="5"/>
      <c r="O1" s="5"/>
      <c r="P1" s="5"/>
      <c r="Q1" s="5"/>
      <c r="R1" s="6"/>
      <c r="S1" s="200"/>
      <c r="T1" s="3"/>
    </row>
    <row r="2" ht="18.75" customHeight="1">
      <c r="A2" s="9"/>
      <c r="C2" s="10"/>
      <c r="D2" s="203" t="s">
        <v>233</v>
      </c>
      <c r="E2" s="12"/>
      <c r="F2" s="12"/>
      <c r="G2" s="12"/>
      <c r="H2" s="13"/>
      <c r="I2" s="204" t="s">
        <v>234</v>
      </c>
      <c r="J2" s="12"/>
      <c r="K2" s="12"/>
      <c r="L2" s="12"/>
      <c r="M2" s="12"/>
      <c r="N2" s="12"/>
      <c r="O2" s="12"/>
      <c r="P2" s="12"/>
      <c r="Q2" s="12"/>
      <c r="R2" s="13"/>
      <c r="S2" s="9"/>
      <c r="T2" s="10"/>
    </row>
    <row r="3" ht="18.75" customHeight="1">
      <c r="A3" s="9"/>
      <c r="C3" s="10"/>
      <c r="D3" s="203" t="s">
        <v>235</v>
      </c>
      <c r="E3" s="12"/>
      <c r="F3" s="12"/>
      <c r="G3" s="12"/>
      <c r="H3" s="13"/>
      <c r="I3" s="204" t="s">
        <v>236</v>
      </c>
      <c r="J3" s="12"/>
      <c r="K3" s="12"/>
      <c r="L3" s="12"/>
      <c r="M3" s="12"/>
      <c r="N3" s="12"/>
      <c r="O3" s="12"/>
      <c r="P3" s="12"/>
      <c r="Q3" s="12"/>
      <c r="R3" s="13"/>
      <c r="S3" s="9"/>
      <c r="T3" s="10"/>
    </row>
    <row r="4" ht="18.75" customHeight="1">
      <c r="A4" s="9"/>
      <c r="C4" s="10"/>
      <c r="D4" s="203" t="s">
        <v>237</v>
      </c>
      <c r="E4" s="12"/>
      <c r="F4" s="12"/>
      <c r="G4" s="12"/>
      <c r="H4" s="13"/>
      <c r="I4" s="204" t="s">
        <v>7</v>
      </c>
      <c r="J4" s="12"/>
      <c r="K4" s="12"/>
      <c r="L4" s="12"/>
      <c r="M4" s="12"/>
      <c r="N4" s="12"/>
      <c r="O4" s="12"/>
      <c r="P4" s="12"/>
      <c r="Q4" s="12"/>
      <c r="R4" s="13"/>
      <c r="S4" s="9"/>
      <c r="T4" s="10"/>
    </row>
    <row r="5" ht="20.25" customHeight="1">
      <c r="A5" s="15"/>
      <c r="B5" s="16"/>
      <c r="C5" s="17"/>
      <c r="D5" s="205" t="s">
        <v>238</v>
      </c>
      <c r="E5" s="19"/>
      <c r="F5" s="19"/>
      <c r="G5" s="19"/>
      <c r="H5" s="20"/>
      <c r="I5" s="206" t="s">
        <v>239</v>
      </c>
      <c r="J5" s="19"/>
      <c r="K5" s="19"/>
      <c r="L5" s="19"/>
      <c r="M5" s="19"/>
      <c r="N5" s="19"/>
      <c r="O5" s="19"/>
      <c r="P5" s="19"/>
      <c r="Q5" s="19"/>
      <c r="R5" s="20"/>
      <c r="S5" s="15"/>
      <c r="T5" s="17"/>
    </row>
    <row r="6" ht="8.25" customHeight="1">
      <c r="A6" s="207"/>
      <c r="T6" s="10"/>
    </row>
    <row r="7">
      <c r="A7" s="208" t="s">
        <v>10</v>
      </c>
      <c r="B7" s="209" t="s">
        <v>11</v>
      </c>
      <c r="C7" s="209" t="s">
        <v>12</v>
      </c>
      <c r="D7" s="210" t="s">
        <v>13</v>
      </c>
      <c r="E7" s="209" t="s">
        <v>14</v>
      </c>
      <c r="F7" s="211" t="s">
        <v>15</v>
      </c>
      <c r="G7" s="209" t="s">
        <v>16</v>
      </c>
      <c r="H7" s="212" t="s">
        <v>17</v>
      </c>
      <c r="I7" s="28"/>
      <c r="J7" s="28"/>
      <c r="K7" s="28"/>
      <c r="L7" s="29"/>
      <c r="M7" s="213"/>
      <c r="N7" s="214" t="s">
        <v>18</v>
      </c>
      <c r="O7" s="215" t="s">
        <v>19</v>
      </c>
      <c r="P7" s="215" t="s">
        <v>20</v>
      </c>
      <c r="Q7" s="215" t="s">
        <v>21</v>
      </c>
      <c r="R7" s="216" t="s">
        <v>22</v>
      </c>
      <c r="S7" s="214" t="s">
        <v>23</v>
      </c>
      <c r="T7" s="217" t="s">
        <v>24</v>
      </c>
    </row>
    <row r="8">
      <c r="A8" s="35"/>
      <c r="B8" s="36"/>
      <c r="C8" s="36"/>
      <c r="D8" s="36"/>
      <c r="E8" s="36"/>
      <c r="F8" s="36"/>
      <c r="G8" s="36"/>
      <c r="H8" s="213" t="s">
        <v>25</v>
      </c>
      <c r="I8" s="218" t="s">
        <v>26</v>
      </c>
      <c r="J8" s="218" t="s">
        <v>27</v>
      </c>
      <c r="K8" s="219" t="s">
        <v>28</v>
      </c>
      <c r="L8" s="218" t="s">
        <v>29</v>
      </c>
      <c r="M8" s="218" t="s">
        <v>30</v>
      </c>
      <c r="N8" s="41"/>
      <c r="O8" s="215" t="s">
        <v>31</v>
      </c>
      <c r="P8" s="215" t="s">
        <v>31</v>
      </c>
      <c r="Q8" s="215" t="s">
        <v>31</v>
      </c>
      <c r="R8" s="41"/>
      <c r="S8" s="41"/>
      <c r="T8" s="43"/>
    </row>
    <row r="9">
      <c r="A9" s="220"/>
      <c r="B9" s="221" t="s">
        <v>32</v>
      </c>
      <c r="C9" s="222">
        <v>1.0</v>
      </c>
      <c r="D9" s="223" t="s">
        <v>240</v>
      </c>
      <c r="E9" s="224" t="s">
        <v>241</v>
      </c>
      <c r="F9" s="225" t="s">
        <v>242</v>
      </c>
      <c r="G9" s="226" t="s">
        <v>36</v>
      </c>
      <c r="H9" s="227">
        <v>4.0</v>
      </c>
      <c r="I9" s="227">
        <v>1.0</v>
      </c>
      <c r="J9" s="227"/>
      <c r="K9" s="227"/>
      <c r="L9" s="228"/>
      <c r="M9" s="228"/>
      <c r="N9" s="222">
        <v>3.0</v>
      </c>
      <c r="O9" s="229">
        <f t="shared" ref="O9:O13" si="1">SUM(H9:L9)*15+N9</f>
        <v>78</v>
      </c>
      <c r="P9" s="230">
        <v>47.0</v>
      </c>
      <c r="Q9" s="231">
        <f t="shared" ref="Q9:Q14" si="2">O9+P9</f>
        <v>125</v>
      </c>
      <c r="R9" s="232">
        <f t="shared" ref="R9:R14" si="3">Q9/25</f>
        <v>5</v>
      </c>
      <c r="S9" s="226" t="s">
        <v>43</v>
      </c>
      <c r="T9" s="233"/>
    </row>
    <row r="10">
      <c r="A10" s="234" t="s">
        <v>243</v>
      </c>
      <c r="B10" s="90"/>
      <c r="C10" s="222">
        <v>2.0</v>
      </c>
      <c r="D10" s="223" t="s">
        <v>244</v>
      </c>
      <c r="E10" s="224" t="s">
        <v>245</v>
      </c>
      <c r="F10" s="225" t="s">
        <v>246</v>
      </c>
      <c r="G10" s="222" t="s">
        <v>36</v>
      </c>
      <c r="H10" s="222">
        <v>4.0</v>
      </c>
      <c r="I10" s="222"/>
      <c r="J10" s="222"/>
      <c r="K10" s="222"/>
      <c r="L10" s="222"/>
      <c r="M10" s="222"/>
      <c r="N10" s="222">
        <v>3.0</v>
      </c>
      <c r="O10" s="229">
        <f t="shared" si="1"/>
        <v>63</v>
      </c>
      <c r="P10" s="230">
        <v>62.0</v>
      </c>
      <c r="Q10" s="231">
        <f t="shared" si="2"/>
        <v>125</v>
      </c>
      <c r="R10" s="232">
        <f t="shared" si="3"/>
        <v>5</v>
      </c>
      <c r="S10" s="226" t="s">
        <v>43</v>
      </c>
      <c r="T10" s="233"/>
    </row>
    <row r="11">
      <c r="A11" s="114"/>
      <c r="B11" s="90"/>
      <c r="C11" s="222">
        <v>3.0</v>
      </c>
      <c r="D11" s="223" t="s">
        <v>247</v>
      </c>
      <c r="E11" s="224" t="s">
        <v>248</v>
      </c>
      <c r="F11" s="235" t="s">
        <v>249</v>
      </c>
      <c r="G11" s="222" t="s">
        <v>36</v>
      </c>
      <c r="H11" s="222">
        <v>4.0</v>
      </c>
      <c r="I11" s="222"/>
      <c r="J11" s="222"/>
      <c r="K11" s="222"/>
      <c r="L11" s="222">
        <v>2.0</v>
      </c>
      <c r="M11" s="222"/>
      <c r="N11" s="222">
        <v>3.0</v>
      </c>
      <c r="O11" s="229">
        <f t="shared" si="1"/>
        <v>93</v>
      </c>
      <c r="P11" s="230">
        <v>57.0</v>
      </c>
      <c r="Q11" s="231">
        <f t="shared" si="2"/>
        <v>150</v>
      </c>
      <c r="R11" s="232">
        <f t="shared" si="3"/>
        <v>6</v>
      </c>
      <c r="S11" s="226" t="s">
        <v>43</v>
      </c>
      <c r="T11" s="233"/>
    </row>
    <row r="12">
      <c r="A12" s="114"/>
      <c r="B12" s="90"/>
      <c r="C12" s="236">
        <v>4.0</v>
      </c>
      <c r="D12" s="223" t="s">
        <v>250</v>
      </c>
      <c r="E12" s="224" t="s">
        <v>251</v>
      </c>
      <c r="F12" s="235" t="s">
        <v>252</v>
      </c>
      <c r="G12" s="222" t="s">
        <v>36</v>
      </c>
      <c r="H12" s="237">
        <v>4.0</v>
      </c>
      <c r="I12" s="236">
        <v>1.0</v>
      </c>
      <c r="J12" s="222">
        <v>2.0</v>
      </c>
      <c r="K12" s="222"/>
      <c r="L12" s="222"/>
      <c r="M12" s="222"/>
      <c r="N12" s="222">
        <v>4.0</v>
      </c>
      <c r="O12" s="229">
        <f t="shared" si="1"/>
        <v>109</v>
      </c>
      <c r="P12" s="230">
        <v>91.0</v>
      </c>
      <c r="Q12" s="231">
        <f t="shared" si="2"/>
        <v>200</v>
      </c>
      <c r="R12" s="232">
        <f t="shared" si="3"/>
        <v>8</v>
      </c>
      <c r="S12" s="238" t="s">
        <v>37</v>
      </c>
      <c r="T12" s="233"/>
    </row>
    <row r="13">
      <c r="A13" s="114"/>
      <c r="B13" s="90"/>
      <c r="C13" s="222">
        <v>5.0</v>
      </c>
      <c r="D13" s="223" t="s">
        <v>253</v>
      </c>
      <c r="E13" s="224" t="s">
        <v>254</v>
      </c>
      <c r="F13" s="235" t="s">
        <v>255</v>
      </c>
      <c r="G13" s="222" t="s">
        <v>36</v>
      </c>
      <c r="H13" s="238">
        <v>2.0</v>
      </c>
      <c r="I13" s="222"/>
      <c r="J13" s="222">
        <v>2.0</v>
      </c>
      <c r="K13" s="222"/>
      <c r="L13" s="222"/>
      <c r="M13" s="222"/>
      <c r="N13" s="222">
        <v>4.0</v>
      </c>
      <c r="O13" s="229">
        <f t="shared" si="1"/>
        <v>64</v>
      </c>
      <c r="P13" s="230">
        <v>86.0</v>
      </c>
      <c r="Q13" s="231">
        <f t="shared" si="2"/>
        <v>150</v>
      </c>
      <c r="R13" s="232">
        <f t="shared" si="3"/>
        <v>6</v>
      </c>
      <c r="S13" s="226" t="s">
        <v>43</v>
      </c>
      <c r="T13" s="233"/>
    </row>
    <row r="14">
      <c r="A14" s="114"/>
      <c r="B14" s="90"/>
      <c r="C14" s="222">
        <v>6.0</v>
      </c>
      <c r="D14" s="223"/>
      <c r="E14" s="239"/>
      <c r="F14" s="240"/>
      <c r="G14" s="222"/>
      <c r="H14" s="222"/>
      <c r="I14" s="222"/>
      <c r="J14" s="222"/>
      <c r="K14" s="222"/>
      <c r="L14" s="222"/>
      <c r="M14" s="222"/>
      <c r="N14" s="222"/>
      <c r="O14" s="229">
        <f>SUM(H14:L14)*14+N14</f>
        <v>0</v>
      </c>
      <c r="P14" s="230"/>
      <c r="Q14" s="231">
        <f t="shared" si="2"/>
        <v>0</v>
      </c>
      <c r="R14" s="232">
        <f t="shared" si="3"/>
        <v>0</v>
      </c>
      <c r="S14" s="226"/>
      <c r="T14" s="233"/>
    </row>
    <row r="15">
      <c r="A15" s="114"/>
      <c r="B15" s="41"/>
      <c r="C15" s="228"/>
      <c r="D15" s="228"/>
      <c r="E15" s="228"/>
      <c r="F15" s="228"/>
      <c r="G15" s="241" t="s">
        <v>58</v>
      </c>
      <c r="H15" s="242">
        <f t="shared" ref="H15:R15" si="4">SUM(H9:H14)</f>
        <v>18</v>
      </c>
      <c r="I15" s="242">
        <f t="shared" si="4"/>
        <v>2</v>
      </c>
      <c r="J15" s="242">
        <f t="shared" si="4"/>
        <v>4</v>
      </c>
      <c r="K15" s="242">
        <f t="shared" si="4"/>
        <v>0</v>
      </c>
      <c r="L15" s="242">
        <f t="shared" si="4"/>
        <v>2</v>
      </c>
      <c r="M15" s="242">
        <f t="shared" si="4"/>
        <v>0</v>
      </c>
      <c r="N15" s="242">
        <f t="shared" si="4"/>
        <v>17</v>
      </c>
      <c r="O15" s="242">
        <f t="shared" si="4"/>
        <v>407</v>
      </c>
      <c r="P15" s="242">
        <f t="shared" si="4"/>
        <v>343</v>
      </c>
      <c r="Q15" s="242">
        <f t="shared" si="4"/>
        <v>750</v>
      </c>
      <c r="R15" s="243">
        <f t="shared" si="4"/>
        <v>30</v>
      </c>
      <c r="S15" s="244"/>
      <c r="T15" s="245"/>
    </row>
    <row r="16">
      <c r="A16" s="114"/>
      <c r="B16" s="246"/>
      <c r="S16" s="73"/>
      <c r="T16" s="247"/>
    </row>
    <row r="17">
      <c r="A17" s="114"/>
      <c r="B17" s="209" t="s">
        <v>11</v>
      </c>
      <c r="C17" s="209" t="s">
        <v>12</v>
      </c>
      <c r="D17" s="210" t="s">
        <v>13</v>
      </c>
      <c r="E17" s="248" t="s">
        <v>14</v>
      </c>
      <c r="F17" s="211" t="s">
        <v>15</v>
      </c>
      <c r="G17" s="249" t="s">
        <v>16</v>
      </c>
      <c r="H17" s="250" t="s">
        <v>17</v>
      </c>
      <c r="I17" s="78"/>
      <c r="J17" s="78"/>
      <c r="K17" s="78"/>
      <c r="L17" s="78"/>
      <c r="M17" s="79"/>
      <c r="N17" s="251" t="s">
        <v>18</v>
      </c>
      <c r="O17" s="252" t="s">
        <v>19</v>
      </c>
      <c r="P17" s="252" t="s">
        <v>20</v>
      </c>
      <c r="Q17" s="252" t="s">
        <v>21</v>
      </c>
      <c r="R17" s="253" t="s">
        <v>22</v>
      </c>
      <c r="S17" s="214" t="s">
        <v>23</v>
      </c>
      <c r="T17" s="217" t="s">
        <v>24</v>
      </c>
    </row>
    <row r="18">
      <c r="A18" s="114"/>
      <c r="B18" s="36"/>
      <c r="C18" s="36"/>
      <c r="D18" s="36"/>
      <c r="E18" s="41"/>
      <c r="F18" s="36"/>
      <c r="G18" s="36"/>
      <c r="H18" s="254" t="s">
        <v>25</v>
      </c>
      <c r="I18" s="219" t="s">
        <v>26</v>
      </c>
      <c r="J18" s="219" t="s">
        <v>27</v>
      </c>
      <c r="K18" s="219" t="s">
        <v>28</v>
      </c>
      <c r="L18" s="218" t="s">
        <v>29</v>
      </c>
      <c r="M18" s="218" t="s">
        <v>30</v>
      </c>
      <c r="N18" s="36"/>
      <c r="O18" s="252" t="s">
        <v>31</v>
      </c>
      <c r="P18" s="252" t="s">
        <v>31</v>
      </c>
      <c r="Q18" s="252" t="s">
        <v>31</v>
      </c>
      <c r="R18" s="36"/>
      <c r="S18" s="41"/>
      <c r="T18" s="43"/>
    </row>
    <row r="19">
      <c r="A19" s="114"/>
      <c r="B19" s="221" t="s">
        <v>59</v>
      </c>
      <c r="C19" s="222">
        <v>1.0</v>
      </c>
      <c r="D19" s="238"/>
      <c r="E19" s="255"/>
      <c r="F19" s="256"/>
      <c r="G19" s="240"/>
      <c r="H19" s="222"/>
      <c r="I19" s="222"/>
      <c r="J19" s="222"/>
      <c r="K19" s="222"/>
      <c r="L19" s="222"/>
      <c r="M19" s="222"/>
      <c r="N19" s="222"/>
      <c r="O19" s="257">
        <f t="shared" ref="O19:O24" si="5">SUM(H19:L19)*15+N19</f>
        <v>0</v>
      </c>
      <c r="P19" s="258"/>
      <c r="Q19" s="259">
        <f t="shared" ref="Q19:Q24" si="6">O19+P19</f>
        <v>0</v>
      </c>
      <c r="R19" s="260">
        <f t="shared" ref="R19:R24" si="7">Q19/25</f>
        <v>0</v>
      </c>
      <c r="S19" s="238"/>
      <c r="T19" s="233"/>
    </row>
    <row r="20">
      <c r="A20" s="114"/>
      <c r="B20" s="90"/>
      <c r="C20" s="222">
        <v>2.0</v>
      </c>
      <c r="D20" s="226"/>
      <c r="E20" s="224"/>
      <c r="F20" s="256"/>
      <c r="G20" s="240"/>
      <c r="H20" s="222"/>
      <c r="I20" s="222"/>
      <c r="J20" s="222"/>
      <c r="K20" s="222"/>
      <c r="L20" s="222"/>
      <c r="M20" s="222"/>
      <c r="N20" s="222"/>
      <c r="O20" s="257">
        <f t="shared" si="5"/>
        <v>0</v>
      </c>
      <c r="P20" s="230"/>
      <c r="Q20" s="231">
        <f t="shared" si="6"/>
        <v>0</v>
      </c>
      <c r="R20" s="232">
        <f t="shared" si="7"/>
        <v>0</v>
      </c>
      <c r="S20" s="238"/>
      <c r="T20" s="233"/>
    </row>
    <row r="21" ht="15.75" customHeight="1">
      <c r="A21" s="114"/>
      <c r="B21" s="90"/>
      <c r="C21" s="222">
        <v>3.0</v>
      </c>
      <c r="D21" s="226"/>
      <c r="E21" s="224"/>
      <c r="F21" s="261"/>
      <c r="G21" s="240"/>
      <c r="H21" s="222"/>
      <c r="I21" s="222"/>
      <c r="J21" s="222"/>
      <c r="K21" s="222"/>
      <c r="L21" s="222"/>
      <c r="M21" s="222"/>
      <c r="N21" s="222"/>
      <c r="O21" s="257">
        <f t="shared" si="5"/>
        <v>0</v>
      </c>
      <c r="P21" s="230"/>
      <c r="Q21" s="231">
        <f t="shared" si="6"/>
        <v>0</v>
      </c>
      <c r="R21" s="232">
        <f t="shared" si="7"/>
        <v>0</v>
      </c>
      <c r="S21" s="238"/>
      <c r="T21" s="233"/>
    </row>
    <row r="22" ht="15.75" customHeight="1">
      <c r="A22" s="114"/>
      <c r="B22" s="90"/>
      <c r="C22" s="222">
        <v>4.0</v>
      </c>
      <c r="D22" s="226"/>
      <c r="E22" s="224"/>
      <c r="F22" s="261"/>
      <c r="G22" s="240"/>
      <c r="H22" s="222"/>
      <c r="I22" s="222"/>
      <c r="J22" s="222"/>
      <c r="K22" s="222"/>
      <c r="L22" s="222"/>
      <c r="M22" s="222"/>
      <c r="N22" s="222"/>
      <c r="O22" s="257">
        <f t="shared" si="5"/>
        <v>0</v>
      </c>
      <c r="P22" s="230"/>
      <c r="Q22" s="231">
        <f t="shared" si="6"/>
        <v>0</v>
      </c>
      <c r="R22" s="232">
        <f t="shared" si="7"/>
        <v>0</v>
      </c>
      <c r="S22" s="238"/>
      <c r="T22" s="233"/>
    </row>
    <row r="23" ht="15.75" customHeight="1">
      <c r="A23" s="114"/>
      <c r="B23" s="90"/>
      <c r="C23" s="222">
        <v>5.0</v>
      </c>
      <c r="D23" s="226"/>
      <c r="E23" s="224"/>
      <c r="F23" s="261"/>
      <c r="G23" s="240"/>
      <c r="H23" s="227"/>
      <c r="I23" s="227"/>
      <c r="J23" s="227"/>
      <c r="K23" s="227"/>
      <c r="L23" s="228"/>
      <c r="M23" s="228"/>
      <c r="N23" s="222"/>
      <c r="O23" s="257">
        <f t="shared" si="5"/>
        <v>0</v>
      </c>
      <c r="P23" s="230"/>
      <c r="Q23" s="231">
        <f t="shared" si="6"/>
        <v>0</v>
      </c>
      <c r="R23" s="232">
        <f t="shared" si="7"/>
        <v>0</v>
      </c>
      <c r="S23" s="238"/>
      <c r="T23" s="233"/>
    </row>
    <row r="24" ht="15.75" customHeight="1">
      <c r="A24" s="114"/>
      <c r="B24" s="90"/>
      <c r="C24" s="222">
        <v>6.0</v>
      </c>
      <c r="D24" s="226"/>
      <c r="E24" s="224"/>
      <c r="F24" s="255"/>
      <c r="G24" s="240"/>
      <c r="H24" s="222"/>
      <c r="I24" s="222"/>
      <c r="J24" s="222"/>
      <c r="K24" s="222"/>
      <c r="L24" s="222"/>
      <c r="M24" s="222"/>
      <c r="N24" s="222"/>
      <c r="O24" s="257">
        <f t="shared" si="5"/>
        <v>0</v>
      </c>
      <c r="P24" s="230"/>
      <c r="Q24" s="231">
        <f t="shared" si="6"/>
        <v>0</v>
      </c>
      <c r="R24" s="232">
        <f t="shared" si="7"/>
        <v>0</v>
      </c>
      <c r="S24" s="238"/>
      <c r="T24" s="233"/>
    </row>
    <row r="25" ht="15.75" customHeight="1">
      <c r="A25" s="114"/>
      <c r="B25" s="41"/>
      <c r="C25" s="228"/>
      <c r="D25" s="228"/>
      <c r="E25" s="228"/>
      <c r="F25" s="228"/>
      <c r="G25" s="241" t="s">
        <v>58</v>
      </c>
      <c r="H25" s="244">
        <f t="shared" ref="H25:R25" si="8">SUM(H19:H24)</f>
        <v>0</v>
      </c>
      <c r="I25" s="244">
        <f t="shared" si="8"/>
        <v>0</v>
      </c>
      <c r="J25" s="244">
        <f t="shared" si="8"/>
        <v>0</v>
      </c>
      <c r="K25" s="244">
        <f t="shared" si="8"/>
        <v>0</v>
      </c>
      <c r="L25" s="244">
        <f t="shared" si="8"/>
        <v>0</v>
      </c>
      <c r="M25" s="244">
        <f t="shared" si="8"/>
        <v>0</v>
      </c>
      <c r="N25" s="244">
        <f t="shared" si="8"/>
        <v>0</v>
      </c>
      <c r="O25" s="244">
        <f t="shared" si="8"/>
        <v>0</v>
      </c>
      <c r="P25" s="244">
        <f t="shared" si="8"/>
        <v>0</v>
      </c>
      <c r="Q25" s="242">
        <f t="shared" si="8"/>
        <v>0</v>
      </c>
      <c r="R25" s="243">
        <f t="shared" si="8"/>
        <v>0</v>
      </c>
      <c r="S25" s="244"/>
      <c r="T25" s="245"/>
    </row>
    <row r="26" ht="15.75" customHeight="1">
      <c r="A26" s="135"/>
      <c r="B26" s="246"/>
      <c r="S26" s="73"/>
      <c r="T26" s="247"/>
    </row>
    <row r="27" ht="15.75" customHeight="1">
      <c r="A27" s="208" t="s">
        <v>10</v>
      </c>
      <c r="B27" s="209" t="s">
        <v>11</v>
      </c>
      <c r="C27" s="209" t="s">
        <v>12</v>
      </c>
      <c r="D27" s="210" t="s">
        <v>13</v>
      </c>
      <c r="E27" s="248" t="s">
        <v>14</v>
      </c>
      <c r="F27" s="262" t="s">
        <v>15</v>
      </c>
      <c r="G27" s="249" t="s">
        <v>16</v>
      </c>
      <c r="H27" s="250" t="s">
        <v>17</v>
      </c>
      <c r="I27" s="78"/>
      <c r="J27" s="78"/>
      <c r="K27" s="78"/>
      <c r="L27" s="78"/>
      <c r="M27" s="79"/>
      <c r="N27" s="251" t="s">
        <v>18</v>
      </c>
      <c r="O27" s="252" t="s">
        <v>19</v>
      </c>
      <c r="P27" s="252" t="s">
        <v>20</v>
      </c>
      <c r="Q27" s="252" t="s">
        <v>21</v>
      </c>
      <c r="R27" s="253" t="s">
        <v>22</v>
      </c>
      <c r="S27" s="214" t="s">
        <v>23</v>
      </c>
      <c r="T27" s="217" t="s">
        <v>24</v>
      </c>
    </row>
    <row r="28" ht="15.75" customHeight="1">
      <c r="A28" s="35"/>
      <c r="B28" s="36"/>
      <c r="C28" s="36"/>
      <c r="D28" s="36"/>
      <c r="E28" s="41"/>
      <c r="F28" s="36"/>
      <c r="G28" s="36"/>
      <c r="H28" s="254" t="s">
        <v>25</v>
      </c>
      <c r="I28" s="219" t="s">
        <v>26</v>
      </c>
      <c r="J28" s="219" t="s">
        <v>27</v>
      </c>
      <c r="K28" s="219" t="s">
        <v>28</v>
      </c>
      <c r="L28" s="218" t="s">
        <v>29</v>
      </c>
      <c r="M28" s="218" t="s">
        <v>30</v>
      </c>
      <c r="N28" s="36"/>
      <c r="O28" s="252" t="s">
        <v>31</v>
      </c>
      <c r="P28" s="252" t="s">
        <v>31</v>
      </c>
      <c r="Q28" s="252" t="s">
        <v>31</v>
      </c>
      <c r="R28" s="36"/>
      <c r="S28" s="41"/>
      <c r="T28" s="43"/>
    </row>
    <row r="29" ht="15.75" customHeight="1">
      <c r="A29" s="234" t="s">
        <v>256</v>
      </c>
      <c r="B29" s="221" t="s">
        <v>82</v>
      </c>
      <c r="C29" s="238">
        <v>1.0</v>
      </c>
      <c r="D29" s="238"/>
      <c r="E29" s="255"/>
      <c r="F29" s="256"/>
      <c r="G29" s="255"/>
      <c r="H29" s="222"/>
      <c r="I29" s="222"/>
      <c r="J29" s="222"/>
      <c r="K29" s="222"/>
      <c r="L29" s="263"/>
      <c r="M29" s="263"/>
      <c r="N29" s="222"/>
      <c r="O29" s="257">
        <f t="shared" ref="O29:O34" si="9">SUM(H29:L29)*15+N29</f>
        <v>0</v>
      </c>
      <c r="P29" s="258"/>
      <c r="Q29" s="259">
        <f t="shared" ref="Q29:Q34" si="10">O29+P29</f>
        <v>0</v>
      </c>
      <c r="R29" s="260">
        <f t="shared" ref="R29:R34" si="11">Q29/25</f>
        <v>0</v>
      </c>
      <c r="S29" s="222"/>
      <c r="T29" s="233"/>
    </row>
    <row r="30" ht="15.75" customHeight="1">
      <c r="A30" s="114"/>
      <c r="B30" s="90"/>
      <c r="C30" s="222">
        <v>2.0</v>
      </c>
      <c r="D30" s="226"/>
      <c r="E30" s="224"/>
      <c r="F30" s="256"/>
      <c r="G30" s="223"/>
      <c r="H30" s="264"/>
      <c r="I30" s="265"/>
      <c r="J30" s="265"/>
      <c r="K30" s="265"/>
      <c r="L30" s="266"/>
      <c r="M30" s="266"/>
      <c r="N30" s="230"/>
      <c r="O30" s="257">
        <f t="shared" si="9"/>
        <v>0</v>
      </c>
      <c r="P30" s="230"/>
      <c r="Q30" s="231">
        <f t="shared" si="10"/>
        <v>0</v>
      </c>
      <c r="R30" s="232">
        <f t="shared" si="11"/>
        <v>0</v>
      </c>
      <c r="S30" s="264"/>
      <c r="T30" s="233"/>
    </row>
    <row r="31" ht="15.75" customHeight="1">
      <c r="A31" s="114"/>
      <c r="B31" s="90"/>
      <c r="C31" s="222">
        <v>3.0</v>
      </c>
      <c r="D31" s="226"/>
      <c r="E31" s="224"/>
      <c r="F31" s="261"/>
      <c r="G31" s="223"/>
      <c r="H31" s="227"/>
      <c r="I31" s="267"/>
      <c r="J31" s="267"/>
      <c r="K31" s="267"/>
      <c r="L31" s="268"/>
      <c r="M31" s="268"/>
      <c r="N31" s="230"/>
      <c r="O31" s="257">
        <f t="shared" si="9"/>
        <v>0</v>
      </c>
      <c r="P31" s="230"/>
      <c r="Q31" s="231">
        <f t="shared" si="10"/>
        <v>0</v>
      </c>
      <c r="R31" s="232">
        <f t="shared" si="11"/>
        <v>0</v>
      </c>
      <c r="S31" s="269"/>
      <c r="T31" s="233"/>
    </row>
    <row r="32" ht="15.75" customHeight="1">
      <c r="A32" s="114"/>
      <c r="B32" s="90"/>
      <c r="C32" s="222">
        <v>4.0</v>
      </c>
      <c r="D32" s="226"/>
      <c r="E32" s="224"/>
      <c r="F32" s="261"/>
      <c r="G32" s="223"/>
      <c r="H32" s="227"/>
      <c r="I32" s="227"/>
      <c r="J32" s="227"/>
      <c r="K32" s="227"/>
      <c r="L32" s="227"/>
      <c r="M32" s="227"/>
      <c r="N32" s="230"/>
      <c r="O32" s="257">
        <f t="shared" si="9"/>
        <v>0</v>
      </c>
      <c r="P32" s="230"/>
      <c r="Q32" s="231">
        <f t="shared" si="10"/>
        <v>0</v>
      </c>
      <c r="R32" s="232">
        <f t="shared" si="11"/>
        <v>0</v>
      </c>
      <c r="S32" s="269"/>
      <c r="T32" s="233"/>
    </row>
    <row r="33" ht="15.75" customHeight="1">
      <c r="A33" s="114"/>
      <c r="B33" s="90"/>
      <c r="C33" s="222">
        <v>5.0</v>
      </c>
      <c r="D33" s="226"/>
      <c r="E33" s="224"/>
      <c r="F33" s="261"/>
      <c r="G33" s="223"/>
      <c r="H33" s="227"/>
      <c r="I33" s="227"/>
      <c r="J33" s="227"/>
      <c r="K33" s="227"/>
      <c r="L33" s="228"/>
      <c r="M33" s="228"/>
      <c r="N33" s="230"/>
      <c r="O33" s="257">
        <f t="shared" si="9"/>
        <v>0</v>
      </c>
      <c r="P33" s="230"/>
      <c r="Q33" s="231">
        <f t="shared" si="10"/>
        <v>0</v>
      </c>
      <c r="R33" s="232">
        <f t="shared" si="11"/>
        <v>0</v>
      </c>
      <c r="S33" s="269"/>
      <c r="T33" s="233"/>
    </row>
    <row r="34" ht="15.75" customHeight="1">
      <c r="A34" s="114"/>
      <c r="B34" s="90"/>
      <c r="C34" s="222">
        <v>6.0</v>
      </c>
      <c r="D34" s="226"/>
      <c r="E34" s="224"/>
      <c r="F34" s="224"/>
      <c r="G34" s="223"/>
      <c r="H34" s="227"/>
      <c r="I34" s="227"/>
      <c r="J34" s="227"/>
      <c r="K34" s="227"/>
      <c r="L34" s="228"/>
      <c r="M34" s="228"/>
      <c r="N34" s="230"/>
      <c r="O34" s="257">
        <f t="shared" si="9"/>
        <v>0</v>
      </c>
      <c r="P34" s="230"/>
      <c r="Q34" s="231">
        <f t="shared" si="10"/>
        <v>0</v>
      </c>
      <c r="R34" s="232">
        <f t="shared" si="11"/>
        <v>0</v>
      </c>
      <c r="S34" s="269"/>
      <c r="T34" s="270"/>
    </row>
    <row r="35" ht="15.75" customHeight="1">
      <c r="A35" s="114"/>
      <c r="B35" s="41"/>
      <c r="C35" s="228"/>
      <c r="D35" s="228"/>
      <c r="E35" s="228"/>
      <c r="F35" s="228"/>
      <c r="G35" s="241" t="s">
        <v>58</v>
      </c>
      <c r="H35" s="244">
        <f t="shared" ref="H35:R35" si="12">SUM(H29:H34)</f>
        <v>0</v>
      </c>
      <c r="I35" s="244">
        <f t="shared" si="12"/>
        <v>0</v>
      </c>
      <c r="J35" s="244">
        <f t="shared" si="12"/>
        <v>0</v>
      </c>
      <c r="K35" s="244">
        <f t="shared" si="12"/>
        <v>0</v>
      </c>
      <c r="L35" s="244">
        <f t="shared" si="12"/>
        <v>0</v>
      </c>
      <c r="M35" s="244">
        <f t="shared" si="12"/>
        <v>0</v>
      </c>
      <c r="N35" s="244">
        <f t="shared" si="12"/>
        <v>0</v>
      </c>
      <c r="O35" s="244">
        <f t="shared" si="12"/>
        <v>0</v>
      </c>
      <c r="P35" s="244">
        <f t="shared" si="12"/>
        <v>0</v>
      </c>
      <c r="Q35" s="242">
        <f t="shared" si="12"/>
        <v>0</v>
      </c>
      <c r="R35" s="243">
        <f t="shared" si="12"/>
        <v>0</v>
      </c>
      <c r="S35" s="244"/>
      <c r="T35" s="245"/>
    </row>
    <row r="36" ht="15.75" customHeight="1">
      <c r="A36" s="114"/>
      <c r="B36" s="246"/>
      <c r="S36" s="73"/>
      <c r="T36" s="271"/>
    </row>
    <row r="37" ht="15.75" customHeight="1">
      <c r="A37" s="114"/>
      <c r="B37" s="209" t="s">
        <v>11</v>
      </c>
      <c r="C37" s="209" t="s">
        <v>12</v>
      </c>
      <c r="D37" s="210" t="s">
        <v>13</v>
      </c>
      <c r="E37" s="248" t="s">
        <v>14</v>
      </c>
      <c r="F37" s="262" t="s">
        <v>15</v>
      </c>
      <c r="G37" s="249" t="s">
        <v>16</v>
      </c>
      <c r="H37" s="250" t="s">
        <v>17</v>
      </c>
      <c r="I37" s="78"/>
      <c r="J37" s="78"/>
      <c r="K37" s="78"/>
      <c r="L37" s="78"/>
      <c r="M37" s="79"/>
      <c r="N37" s="251" t="s">
        <v>18</v>
      </c>
      <c r="O37" s="252" t="s">
        <v>19</v>
      </c>
      <c r="P37" s="252" t="s">
        <v>20</v>
      </c>
      <c r="Q37" s="252" t="s">
        <v>21</v>
      </c>
      <c r="R37" s="253" t="s">
        <v>22</v>
      </c>
      <c r="S37" s="214" t="s">
        <v>23</v>
      </c>
      <c r="T37" s="217" t="s">
        <v>24</v>
      </c>
    </row>
    <row r="38" ht="15.75" customHeight="1">
      <c r="A38" s="114"/>
      <c r="B38" s="36"/>
      <c r="C38" s="36"/>
      <c r="D38" s="36"/>
      <c r="E38" s="41"/>
      <c r="F38" s="36"/>
      <c r="G38" s="36"/>
      <c r="H38" s="254" t="s">
        <v>25</v>
      </c>
      <c r="I38" s="219" t="s">
        <v>26</v>
      </c>
      <c r="J38" s="219" t="s">
        <v>27</v>
      </c>
      <c r="K38" s="219" t="s">
        <v>28</v>
      </c>
      <c r="L38" s="218" t="s">
        <v>29</v>
      </c>
      <c r="M38" s="218" t="s">
        <v>30</v>
      </c>
      <c r="N38" s="36"/>
      <c r="O38" s="252" t="s">
        <v>31</v>
      </c>
      <c r="P38" s="252" t="s">
        <v>31</v>
      </c>
      <c r="Q38" s="252" t="s">
        <v>31</v>
      </c>
      <c r="R38" s="36"/>
      <c r="S38" s="41"/>
      <c r="T38" s="43"/>
    </row>
    <row r="39" ht="15.75" customHeight="1">
      <c r="A39" s="114"/>
      <c r="B39" s="221" t="s">
        <v>101</v>
      </c>
      <c r="C39" s="222">
        <v>1.0</v>
      </c>
      <c r="D39" s="238"/>
      <c r="E39" s="255"/>
      <c r="F39" s="256"/>
      <c r="G39" s="272"/>
      <c r="H39" s="269"/>
      <c r="I39" s="227"/>
      <c r="J39" s="227"/>
      <c r="K39" s="227"/>
      <c r="L39" s="258"/>
      <c r="M39" s="258"/>
      <c r="N39" s="258"/>
      <c r="O39" s="257">
        <f t="shared" ref="O39:O44" si="13">SUM(H39:L39)*15+N39</f>
        <v>0</v>
      </c>
      <c r="P39" s="258"/>
      <c r="Q39" s="259">
        <f t="shared" ref="Q39:Q44" si="14">O39+P39</f>
        <v>0</v>
      </c>
      <c r="R39" s="260">
        <f t="shared" ref="R39:R44" si="15">Q39/25</f>
        <v>0</v>
      </c>
      <c r="S39" s="269"/>
      <c r="T39" s="273"/>
    </row>
    <row r="40" ht="15.75" customHeight="1">
      <c r="A40" s="114"/>
      <c r="B40" s="90"/>
      <c r="C40" s="222">
        <v>2.0</v>
      </c>
      <c r="D40" s="226"/>
      <c r="E40" s="224"/>
      <c r="F40" s="256"/>
      <c r="G40" s="223"/>
      <c r="H40" s="227"/>
      <c r="I40" s="227"/>
      <c r="J40" s="227"/>
      <c r="K40" s="274"/>
      <c r="L40" s="228"/>
      <c r="M40" s="228"/>
      <c r="N40" s="230"/>
      <c r="O40" s="257">
        <f t="shared" si="13"/>
        <v>0</v>
      </c>
      <c r="P40" s="230"/>
      <c r="Q40" s="231">
        <f t="shared" si="14"/>
        <v>0</v>
      </c>
      <c r="R40" s="232">
        <f t="shared" si="15"/>
        <v>0</v>
      </c>
      <c r="S40" s="269"/>
      <c r="T40" s="275"/>
    </row>
    <row r="41" ht="15.75" customHeight="1">
      <c r="A41" s="114"/>
      <c r="B41" s="90"/>
      <c r="C41" s="222">
        <v>3.0</v>
      </c>
      <c r="D41" s="226"/>
      <c r="E41" s="224"/>
      <c r="F41" s="261"/>
      <c r="G41" s="223"/>
      <c r="H41" s="227"/>
      <c r="I41" s="227"/>
      <c r="J41" s="227"/>
      <c r="K41" s="227"/>
      <c r="L41" s="258"/>
      <c r="M41" s="258"/>
      <c r="N41" s="230"/>
      <c r="O41" s="257">
        <f t="shared" si="13"/>
        <v>0</v>
      </c>
      <c r="P41" s="230"/>
      <c r="Q41" s="231">
        <f t="shared" si="14"/>
        <v>0</v>
      </c>
      <c r="R41" s="232">
        <f t="shared" si="15"/>
        <v>0</v>
      </c>
      <c r="S41" s="269"/>
      <c r="T41" s="276"/>
    </row>
    <row r="42" ht="15.75" customHeight="1">
      <c r="A42" s="114"/>
      <c r="B42" s="90"/>
      <c r="C42" s="222">
        <v>4.0</v>
      </c>
      <c r="D42" s="226"/>
      <c r="E42" s="224"/>
      <c r="F42" s="261"/>
      <c r="G42" s="223"/>
      <c r="H42" s="227"/>
      <c r="I42" s="227"/>
      <c r="J42" s="227"/>
      <c r="K42" s="227"/>
      <c r="L42" s="258"/>
      <c r="M42" s="258"/>
      <c r="N42" s="230"/>
      <c r="O42" s="257">
        <f t="shared" si="13"/>
        <v>0</v>
      </c>
      <c r="P42" s="230"/>
      <c r="Q42" s="231">
        <f t="shared" si="14"/>
        <v>0</v>
      </c>
      <c r="R42" s="232">
        <f t="shared" si="15"/>
        <v>0</v>
      </c>
      <c r="S42" s="269"/>
      <c r="T42" s="233"/>
    </row>
    <row r="43" ht="15.75" customHeight="1">
      <c r="A43" s="114"/>
      <c r="B43" s="90"/>
      <c r="C43" s="222">
        <v>5.0</v>
      </c>
      <c r="D43" s="226"/>
      <c r="E43" s="224"/>
      <c r="F43" s="261"/>
      <c r="G43" s="223"/>
      <c r="H43" s="227"/>
      <c r="I43" s="227"/>
      <c r="J43" s="227"/>
      <c r="K43" s="227"/>
      <c r="L43" s="227"/>
      <c r="M43" s="227"/>
      <c r="N43" s="230"/>
      <c r="O43" s="257">
        <f t="shared" si="13"/>
        <v>0</v>
      </c>
      <c r="P43" s="230"/>
      <c r="Q43" s="231">
        <f t="shared" si="14"/>
        <v>0</v>
      </c>
      <c r="R43" s="232">
        <f t="shared" si="15"/>
        <v>0</v>
      </c>
      <c r="S43" s="269"/>
      <c r="T43" s="233"/>
    </row>
    <row r="44" ht="15.75" customHeight="1">
      <c r="A44" s="114"/>
      <c r="B44" s="90"/>
      <c r="C44" s="222">
        <v>6.0</v>
      </c>
      <c r="D44" s="226"/>
      <c r="E44" s="224"/>
      <c r="F44" s="224"/>
      <c r="G44" s="223"/>
      <c r="H44" s="222"/>
      <c r="I44" s="222"/>
      <c r="J44" s="222"/>
      <c r="K44" s="222"/>
      <c r="L44" s="222"/>
      <c r="M44" s="222"/>
      <c r="N44" s="230"/>
      <c r="O44" s="257">
        <f t="shared" si="13"/>
        <v>0</v>
      </c>
      <c r="P44" s="230"/>
      <c r="Q44" s="231">
        <f t="shared" si="14"/>
        <v>0</v>
      </c>
      <c r="R44" s="232">
        <f t="shared" si="15"/>
        <v>0</v>
      </c>
      <c r="S44" s="269"/>
      <c r="T44" s="276"/>
    </row>
    <row r="45" ht="15.75" customHeight="1">
      <c r="A45" s="114"/>
      <c r="B45" s="41"/>
      <c r="C45" s="228"/>
      <c r="D45" s="228"/>
      <c r="E45" s="228"/>
      <c r="F45" s="228"/>
      <c r="G45" s="241" t="s">
        <v>58</v>
      </c>
      <c r="H45" s="244">
        <f t="shared" ref="H45:R45" si="16">SUM(H39:H44)</f>
        <v>0</v>
      </c>
      <c r="I45" s="244">
        <f t="shared" si="16"/>
        <v>0</v>
      </c>
      <c r="J45" s="244">
        <f t="shared" si="16"/>
        <v>0</v>
      </c>
      <c r="K45" s="244">
        <f t="shared" si="16"/>
        <v>0</v>
      </c>
      <c r="L45" s="244">
        <f t="shared" si="16"/>
        <v>0</v>
      </c>
      <c r="M45" s="244">
        <f t="shared" si="16"/>
        <v>0</v>
      </c>
      <c r="N45" s="244">
        <f t="shared" si="16"/>
        <v>0</v>
      </c>
      <c r="O45" s="244">
        <f t="shared" si="16"/>
        <v>0</v>
      </c>
      <c r="P45" s="244">
        <f t="shared" si="16"/>
        <v>0</v>
      </c>
      <c r="Q45" s="242">
        <f t="shared" si="16"/>
        <v>0</v>
      </c>
      <c r="R45" s="243">
        <f t="shared" si="16"/>
        <v>0</v>
      </c>
      <c r="S45" s="244"/>
      <c r="T45" s="245"/>
    </row>
    <row r="46" ht="15.75" customHeight="1">
      <c r="A46" s="135"/>
      <c r="B46" s="246"/>
      <c r="S46" s="73"/>
      <c r="T46" s="247"/>
    </row>
    <row r="47" ht="15.75" customHeight="1">
      <c r="A47" s="208" t="s">
        <v>10</v>
      </c>
      <c r="B47" s="209" t="s">
        <v>11</v>
      </c>
      <c r="C47" s="209" t="s">
        <v>12</v>
      </c>
      <c r="D47" s="210" t="s">
        <v>13</v>
      </c>
      <c r="E47" s="248" t="s">
        <v>14</v>
      </c>
      <c r="F47" s="262" t="s">
        <v>15</v>
      </c>
      <c r="G47" s="249" t="s">
        <v>16</v>
      </c>
      <c r="H47" s="250" t="s">
        <v>17</v>
      </c>
      <c r="I47" s="78"/>
      <c r="J47" s="78"/>
      <c r="K47" s="78"/>
      <c r="L47" s="78"/>
      <c r="M47" s="79"/>
      <c r="N47" s="251" t="s">
        <v>18</v>
      </c>
      <c r="O47" s="252" t="s">
        <v>19</v>
      </c>
      <c r="P47" s="252" t="s">
        <v>20</v>
      </c>
      <c r="Q47" s="252" t="s">
        <v>21</v>
      </c>
      <c r="R47" s="253" t="s">
        <v>22</v>
      </c>
      <c r="S47" s="214" t="s">
        <v>23</v>
      </c>
      <c r="T47" s="217" t="s">
        <v>24</v>
      </c>
    </row>
    <row r="48" ht="15.75" customHeight="1">
      <c r="A48" s="35"/>
      <c r="B48" s="36"/>
      <c r="C48" s="36"/>
      <c r="D48" s="36"/>
      <c r="E48" s="41"/>
      <c r="F48" s="36"/>
      <c r="G48" s="36"/>
      <c r="H48" s="254" t="s">
        <v>25</v>
      </c>
      <c r="I48" s="219" t="s">
        <v>26</v>
      </c>
      <c r="J48" s="219" t="s">
        <v>27</v>
      </c>
      <c r="K48" s="219" t="s">
        <v>28</v>
      </c>
      <c r="L48" s="218" t="s">
        <v>29</v>
      </c>
      <c r="M48" s="218" t="s">
        <v>30</v>
      </c>
      <c r="N48" s="36"/>
      <c r="O48" s="252" t="s">
        <v>31</v>
      </c>
      <c r="P48" s="252" t="s">
        <v>31</v>
      </c>
      <c r="Q48" s="252" t="s">
        <v>31</v>
      </c>
      <c r="R48" s="36"/>
      <c r="S48" s="41"/>
      <c r="T48" s="43"/>
    </row>
    <row r="49" ht="15.75" customHeight="1">
      <c r="A49" s="234" t="s">
        <v>257</v>
      </c>
      <c r="B49" s="221" t="s">
        <v>124</v>
      </c>
      <c r="C49" s="222">
        <v>1.0</v>
      </c>
      <c r="D49" s="238"/>
      <c r="E49" s="255"/>
      <c r="F49" s="255"/>
      <c r="G49" s="272"/>
      <c r="H49" s="269"/>
      <c r="I49" s="227"/>
      <c r="J49" s="227"/>
      <c r="K49" s="227"/>
      <c r="L49" s="277"/>
      <c r="M49" s="277"/>
      <c r="N49" s="258"/>
      <c r="O49" s="257">
        <f t="shared" ref="O49:O54" si="17">SUM(H49:L49)*15+N49</f>
        <v>0</v>
      </c>
      <c r="P49" s="258"/>
      <c r="Q49" s="259">
        <f t="shared" ref="Q49:Q54" si="18">O49+P49</f>
        <v>0</v>
      </c>
      <c r="R49" s="260">
        <f t="shared" ref="R49:R54" si="19">Q49/25</f>
        <v>0</v>
      </c>
      <c r="S49" s="269"/>
      <c r="T49" s="278"/>
    </row>
    <row r="50" ht="15.75" customHeight="1">
      <c r="A50" s="114"/>
      <c r="B50" s="90"/>
      <c r="C50" s="222">
        <v>2.0</v>
      </c>
      <c r="D50" s="226"/>
      <c r="E50" s="224"/>
      <c r="F50" s="224"/>
      <c r="G50" s="223"/>
      <c r="H50" s="227"/>
      <c r="I50" s="227"/>
      <c r="J50" s="227"/>
      <c r="K50" s="227"/>
      <c r="L50" s="277"/>
      <c r="M50" s="277"/>
      <c r="N50" s="230"/>
      <c r="O50" s="257">
        <f t="shared" si="17"/>
        <v>0</v>
      </c>
      <c r="P50" s="230"/>
      <c r="Q50" s="231">
        <f t="shared" si="18"/>
        <v>0</v>
      </c>
      <c r="R50" s="232">
        <f t="shared" si="19"/>
        <v>0</v>
      </c>
      <c r="S50" s="269"/>
      <c r="T50" s="233"/>
    </row>
    <row r="51" ht="15.75" customHeight="1">
      <c r="A51" s="114"/>
      <c r="B51" s="90"/>
      <c r="C51" s="222">
        <v>3.0</v>
      </c>
      <c r="D51" s="226"/>
      <c r="E51" s="224"/>
      <c r="F51" s="224"/>
      <c r="G51" s="223"/>
      <c r="H51" s="227"/>
      <c r="I51" s="227"/>
      <c r="J51" s="227"/>
      <c r="K51" s="227"/>
      <c r="L51" s="228"/>
      <c r="M51" s="228"/>
      <c r="N51" s="230"/>
      <c r="O51" s="257">
        <f t="shared" si="17"/>
        <v>0</v>
      </c>
      <c r="P51" s="230"/>
      <c r="Q51" s="231">
        <f t="shared" si="18"/>
        <v>0</v>
      </c>
      <c r="R51" s="232">
        <f t="shared" si="19"/>
        <v>0</v>
      </c>
      <c r="S51" s="269"/>
      <c r="T51" s="233"/>
    </row>
    <row r="52" ht="15.75" customHeight="1">
      <c r="A52" s="114"/>
      <c r="B52" s="90"/>
      <c r="C52" s="222">
        <v>4.0</v>
      </c>
      <c r="D52" s="226"/>
      <c r="E52" s="224"/>
      <c r="F52" s="224"/>
      <c r="G52" s="223"/>
      <c r="H52" s="227"/>
      <c r="I52" s="227"/>
      <c r="J52" s="227"/>
      <c r="K52" s="227"/>
      <c r="L52" s="228"/>
      <c r="M52" s="228"/>
      <c r="N52" s="230"/>
      <c r="O52" s="257">
        <f t="shared" si="17"/>
        <v>0</v>
      </c>
      <c r="P52" s="230"/>
      <c r="Q52" s="231">
        <f t="shared" si="18"/>
        <v>0</v>
      </c>
      <c r="R52" s="232">
        <f t="shared" si="19"/>
        <v>0</v>
      </c>
      <c r="S52" s="269"/>
      <c r="T52" s="233"/>
    </row>
    <row r="53" ht="15.75" customHeight="1">
      <c r="A53" s="114"/>
      <c r="B53" s="90"/>
      <c r="C53" s="222">
        <v>5.0</v>
      </c>
      <c r="D53" s="226"/>
      <c r="E53" s="224"/>
      <c r="F53" s="224"/>
      <c r="G53" s="223"/>
      <c r="H53" s="227"/>
      <c r="I53" s="227"/>
      <c r="J53" s="227"/>
      <c r="K53" s="227"/>
      <c r="L53" s="228"/>
      <c r="M53" s="228"/>
      <c r="N53" s="230"/>
      <c r="O53" s="257">
        <f t="shared" si="17"/>
        <v>0</v>
      </c>
      <c r="P53" s="230"/>
      <c r="Q53" s="231">
        <f t="shared" si="18"/>
        <v>0</v>
      </c>
      <c r="R53" s="232">
        <f t="shared" si="19"/>
        <v>0</v>
      </c>
      <c r="S53" s="269"/>
      <c r="T53" s="233"/>
    </row>
    <row r="54" ht="15.75" customHeight="1">
      <c r="A54" s="114"/>
      <c r="B54" s="90"/>
      <c r="C54" s="222">
        <v>6.0</v>
      </c>
      <c r="D54" s="226"/>
      <c r="E54" s="224"/>
      <c r="F54" s="224"/>
      <c r="G54" s="223"/>
      <c r="H54" s="227"/>
      <c r="I54" s="227"/>
      <c r="J54" s="227"/>
      <c r="K54" s="227"/>
      <c r="L54" s="228"/>
      <c r="M54" s="228"/>
      <c r="N54" s="230"/>
      <c r="O54" s="257">
        <f t="shared" si="17"/>
        <v>0</v>
      </c>
      <c r="P54" s="230"/>
      <c r="Q54" s="231">
        <f t="shared" si="18"/>
        <v>0</v>
      </c>
      <c r="R54" s="232">
        <f t="shared" si="19"/>
        <v>0</v>
      </c>
      <c r="S54" s="269"/>
      <c r="T54" s="233"/>
    </row>
    <row r="55" ht="15.75" customHeight="1">
      <c r="A55" s="114"/>
      <c r="B55" s="41"/>
      <c r="C55" s="228"/>
      <c r="D55" s="228"/>
      <c r="E55" s="228"/>
      <c r="F55" s="228"/>
      <c r="G55" s="241" t="s">
        <v>58</v>
      </c>
      <c r="H55" s="244">
        <f t="shared" ref="H55:R55" si="20">SUM(H49:H54)</f>
        <v>0</v>
      </c>
      <c r="I55" s="244">
        <f t="shared" si="20"/>
        <v>0</v>
      </c>
      <c r="J55" s="244">
        <f t="shared" si="20"/>
        <v>0</v>
      </c>
      <c r="K55" s="244">
        <f t="shared" si="20"/>
        <v>0</v>
      </c>
      <c r="L55" s="244">
        <f t="shared" si="20"/>
        <v>0</v>
      </c>
      <c r="M55" s="244">
        <f t="shared" si="20"/>
        <v>0</v>
      </c>
      <c r="N55" s="242">
        <f t="shared" si="20"/>
        <v>0</v>
      </c>
      <c r="O55" s="242">
        <f t="shared" si="20"/>
        <v>0</v>
      </c>
      <c r="P55" s="242">
        <f t="shared" si="20"/>
        <v>0</v>
      </c>
      <c r="Q55" s="242">
        <f t="shared" si="20"/>
        <v>0</v>
      </c>
      <c r="R55" s="243">
        <f t="shared" si="20"/>
        <v>0</v>
      </c>
      <c r="S55" s="242"/>
      <c r="T55" s="245"/>
    </row>
    <row r="56" ht="15.75" customHeight="1">
      <c r="A56" s="114"/>
      <c r="B56" s="246"/>
      <c r="S56" s="73"/>
      <c r="T56" s="271"/>
    </row>
    <row r="57" ht="15.75" customHeight="1">
      <c r="A57" s="114"/>
      <c r="B57" s="209" t="s">
        <v>11</v>
      </c>
      <c r="C57" s="209" t="s">
        <v>12</v>
      </c>
      <c r="D57" s="210" t="s">
        <v>13</v>
      </c>
      <c r="E57" s="248" t="s">
        <v>14</v>
      </c>
      <c r="F57" s="262" t="s">
        <v>15</v>
      </c>
      <c r="G57" s="249" t="s">
        <v>16</v>
      </c>
      <c r="H57" s="250" t="s">
        <v>17</v>
      </c>
      <c r="I57" s="78"/>
      <c r="J57" s="78"/>
      <c r="K57" s="78"/>
      <c r="L57" s="78"/>
      <c r="M57" s="79"/>
      <c r="N57" s="251" t="s">
        <v>18</v>
      </c>
      <c r="O57" s="252" t="s">
        <v>19</v>
      </c>
      <c r="P57" s="252" t="s">
        <v>20</v>
      </c>
      <c r="Q57" s="252" t="s">
        <v>21</v>
      </c>
      <c r="R57" s="253" t="s">
        <v>22</v>
      </c>
      <c r="S57" s="214" t="s">
        <v>23</v>
      </c>
      <c r="T57" s="217" t="s">
        <v>24</v>
      </c>
    </row>
    <row r="58" ht="15.75" customHeight="1">
      <c r="A58" s="114"/>
      <c r="B58" s="36"/>
      <c r="C58" s="36"/>
      <c r="D58" s="36"/>
      <c r="E58" s="41"/>
      <c r="F58" s="36"/>
      <c r="G58" s="36"/>
      <c r="H58" s="254" t="s">
        <v>25</v>
      </c>
      <c r="I58" s="219" t="s">
        <v>26</v>
      </c>
      <c r="J58" s="219" t="s">
        <v>27</v>
      </c>
      <c r="K58" s="219" t="s">
        <v>28</v>
      </c>
      <c r="L58" s="218" t="s">
        <v>29</v>
      </c>
      <c r="M58" s="218" t="s">
        <v>30</v>
      </c>
      <c r="N58" s="36"/>
      <c r="O58" s="252" t="s">
        <v>31</v>
      </c>
      <c r="P58" s="252" t="s">
        <v>31</v>
      </c>
      <c r="Q58" s="252" t="s">
        <v>31</v>
      </c>
      <c r="R58" s="36"/>
      <c r="S58" s="41"/>
      <c r="T58" s="43"/>
    </row>
    <row r="59" ht="15.75" customHeight="1">
      <c r="A59" s="114"/>
      <c r="B59" s="221" t="s">
        <v>143</v>
      </c>
      <c r="C59" s="222">
        <v>1.0</v>
      </c>
      <c r="D59" s="238"/>
      <c r="E59" s="255"/>
      <c r="F59" s="255"/>
      <c r="G59" s="272"/>
      <c r="H59" s="269"/>
      <c r="I59" s="227"/>
      <c r="J59" s="227"/>
      <c r="K59" s="227"/>
      <c r="L59" s="228"/>
      <c r="M59" s="228"/>
      <c r="N59" s="227"/>
      <c r="O59" s="257">
        <f t="shared" ref="O59:O64" si="21">SUM(H59:L59)*15+N59</f>
        <v>0</v>
      </c>
      <c r="P59" s="258"/>
      <c r="Q59" s="259">
        <f t="shared" ref="Q59:Q64" si="22">O59+P59</f>
        <v>0</v>
      </c>
      <c r="R59" s="260">
        <f t="shared" ref="R59:R64" si="23">Q59/25</f>
        <v>0</v>
      </c>
      <c r="S59" s="269"/>
      <c r="T59" s="278"/>
    </row>
    <row r="60" ht="15.75" customHeight="1">
      <c r="A60" s="114"/>
      <c r="B60" s="90"/>
      <c r="C60" s="222">
        <v>2.0</v>
      </c>
      <c r="D60" s="226"/>
      <c r="E60" s="224"/>
      <c r="F60" s="224"/>
      <c r="G60" s="223"/>
      <c r="H60" s="227"/>
      <c r="I60" s="227"/>
      <c r="J60" s="227"/>
      <c r="K60" s="227"/>
      <c r="L60" s="228"/>
      <c r="M60" s="228"/>
      <c r="N60" s="265"/>
      <c r="O60" s="257">
        <f t="shared" si="21"/>
        <v>0</v>
      </c>
      <c r="P60" s="230"/>
      <c r="Q60" s="231">
        <f t="shared" si="22"/>
        <v>0</v>
      </c>
      <c r="R60" s="232">
        <f t="shared" si="23"/>
        <v>0</v>
      </c>
      <c r="S60" s="264"/>
      <c r="T60" s="276"/>
    </row>
    <row r="61" ht="15.75" customHeight="1">
      <c r="A61" s="114"/>
      <c r="B61" s="90"/>
      <c r="C61" s="222">
        <v>3.0</v>
      </c>
      <c r="D61" s="226"/>
      <c r="E61" s="224"/>
      <c r="F61" s="224"/>
      <c r="G61" s="223"/>
      <c r="H61" s="227"/>
      <c r="I61" s="227"/>
      <c r="J61" s="227"/>
      <c r="K61" s="227"/>
      <c r="L61" s="228"/>
      <c r="M61" s="228"/>
      <c r="N61" s="265"/>
      <c r="O61" s="257">
        <f t="shared" si="21"/>
        <v>0</v>
      </c>
      <c r="P61" s="230"/>
      <c r="Q61" s="231">
        <f t="shared" si="22"/>
        <v>0</v>
      </c>
      <c r="R61" s="232">
        <f t="shared" si="23"/>
        <v>0</v>
      </c>
      <c r="S61" s="264"/>
      <c r="T61" s="233"/>
    </row>
    <row r="62" ht="15.75" customHeight="1">
      <c r="A62" s="114"/>
      <c r="B62" s="90"/>
      <c r="C62" s="222">
        <v>4.0</v>
      </c>
      <c r="D62" s="226"/>
      <c r="E62" s="224"/>
      <c r="F62" s="224"/>
      <c r="G62" s="223"/>
      <c r="H62" s="227"/>
      <c r="I62" s="227"/>
      <c r="J62" s="227"/>
      <c r="K62" s="227"/>
      <c r="L62" s="228"/>
      <c r="M62" s="228"/>
      <c r="N62" s="265"/>
      <c r="O62" s="257">
        <f t="shared" si="21"/>
        <v>0</v>
      </c>
      <c r="P62" s="230"/>
      <c r="Q62" s="231">
        <f t="shared" si="22"/>
        <v>0</v>
      </c>
      <c r="R62" s="232">
        <f t="shared" si="23"/>
        <v>0</v>
      </c>
      <c r="S62" s="264"/>
      <c r="T62" s="233"/>
    </row>
    <row r="63" ht="15.75" customHeight="1">
      <c r="A63" s="114"/>
      <c r="B63" s="90"/>
      <c r="C63" s="222">
        <v>5.0</v>
      </c>
      <c r="D63" s="226"/>
      <c r="E63" s="224"/>
      <c r="F63" s="224"/>
      <c r="G63" s="223"/>
      <c r="H63" s="227"/>
      <c r="I63" s="227"/>
      <c r="J63" s="227"/>
      <c r="K63" s="227"/>
      <c r="L63" s="228"/>
      <c r="M63" s="228"/>
      <c r="N63" s="265"/>
      <c r="O63" s="257">
        <f t="shared" si="21"/>
        <v>0</v>
      </c>
      <c r="P63" s="230"/>
      <c r="Q63" s="231">
        <f t="shared" si="22"/>
        <v>0</v>
      </c>
      <c r="R63" s="232">
        <f t="shared" si="23"/>
        <v>0</v>
      </c>
      <c r="S63" s="264"/>
      <c r="T63" s="233"/>
    </row>
    <row r="64" ht="15.75" customHeight="1">
      <c r="A64" s="114"/>
      <c r="B64" s="90"/>
      <c r="C64" s="222">
        <v>6.0</v>
      </c>
      <c r="D64" s="226"/>
      <c r="E64" s="224"/>
      <c r="F64" s="224"/>
      <c r="G64" s="223"/>
      <c r="H64" s="227"/>
      <c r="I64" s="227"/>
      <c r="J64" s="227"/>
      <c r="K64" s="227"/>
      <c r="L64" s="228"/>
      <c r="M64" s="228"/>
      <c r="N64" s="265"/>
      <c r="O64" s="257">
        <f t="shared" si="21"/>
        <v>0</v>
      </c>
      <c r="P64" s="230"/>
      <c r="Q64" s="231">
        <f t="shared" si="22"/>
        <v>0</v>
      </c>
      <c r="R64" s="232">
        <f t="shared" si="23"/>
        <v>0</v>
      </c>
      <c r="S64" s="264"/>
      <c r="T64" s="233"/>
    </row>
    <row r="65" ht="15.75" customHeight="1">
      <c r="A65" s="114"/>
      <c r="B65" s="41"/>
      <c r="C65" s="228"/>
      <c r="D65" s="226"/>
      <c r="E65" s="224"/>
      <c r="F65" s="255"/>
      <c r="G65" s="241" t="s">
        <v>58</v>
      </c>
      <c r="H65" s="244">
        <f t="shared" ref="H65:R65" si="24">SUM(H59:H64)</f>
        <v>0</v>
      </c>
      <c r="I65" s="244">
        <f t="shared" si="24"/>
        <v>0</v>
      </c>
      <c r="J65" s="244">
        <f t="shared" si="24"/>
        <v>0</v>
      </c>
      <c r="K65" s="244">
        <f t="shared" si="24"/>
        <v>0</v>
      </c>
      <c r="L65" s="244">
        <f t="shared" si="24"/>
        <v>0</v>
      </c>
      <c r="M65" s="244">
        <f t="shared" si="24"/>
        <v>0</v>
      </c>
      <c r="N65" s="242">
        <f t="shared" si="24"/>
        <v>0</v>
      </c>
      <c r="O65" s="242">
        <f t="shared" si="24"/>
        <v>0</v>
      </c>
      <c r="P65" s="242">
        <f t="shared" si="24"/>
        <v>0</v>
      </c>
      <c r="Q65" s="242">
        <f t="shared" si="24"/>
        <v>0</v>
      </c>
      <c r="R65" s="243">
        <f t="shared" si="24"/>
        <v>0</v>
      </c>
      <c r="S65" s="244"/>
      <c r="T65" s="245"/>
    </row>
    <row r="66" ht="15.75" customHeight="1">
      <c r="A66" s="135"/>
      <c r="B66" s="246"/>
      <c r="S66" s="73"/>
      <c r="T66" s="247"/>
    </row>
    <row r="67" ht="15.75" customHeight="1">
      <c r="A67" s="208" t="s">
        <v>10</v>
      </c>
      <c r="B67" s="209" t="s">
        <v>11</v>
      </c>
      <c r="C67" s="209" t="s">
        <v>12</v>
      </c>
      <c r="D67" s="210" t="s">
        <v>13</v>
      </c>
      <c r="E67" s="248" t="s">
        <v>14</v>
      </c>
      <c r="F67" s="262" t="s">
        <v>15</v>
      </c>
      <c r="G67" s="249" t="s">
        <v>16</v>
      </c>
      <c r="H67" s="250" t="s">
        <v>17</v>
      </c>
      <c r="I67" s="78"/>
      <c r="J67" s="78"/>
      <c r="K67" s="78"/>
      <c r="L67" s="78"/>
      <c r="M67" s="79"/>
      <c r="N67" s="251" t="s">
        <v>18</v>
      </c>
      <c r="O67" s="252" t="s">
        <v>19</v>
      </c>
      <c r="P67" s="252" t="s">
        <v>20</v>
      </c>
      <c r="Q67" s="252" t="s">
        <v>21</v>
      </c>
      <c r="R67" s="253" t="s">
        <v>22</v>
      </c>
      <c r="S67" s="214" t="s">
        <v>23</v>
      </c>
      <c r="T67" s="217" t="s">
        <v>24</v>
      </c>
    </row>
    <row r="68" ht="15.75" customHeight="1">
      <c r="A68" s="35"/>
      <c r="B68" s="36"/>
      <c r="C68" s="36"/>
      <c r="D68" s="36"/>
      <c r="E68" s="41"/>
      <c r="F68" s="36"/>
      <c r="G68" s="36"/>
      <c r="H68" s="254" t="s">
        <v>25</v>
      </c>
      <c r="I68" s="219" t="s">
        <v>26</v>
      </c>
      <c r="J68" s="219" t="s">
        <v>27</v>
      </c>
      <c r="K68" s="219" t="s">
        <v>28</v>
      </c>
      <c r="L68" s="218" t="s">
        <v>29</v>
      </c>
      <c r="M68" s="218" t="s">
        <v>30</v>
      </c>
      <c r="N68" s="36"/>
      <c r="O68" s="252" t="s">
        <v>31</v>
      </c>
      <c r="P68" s="252" t="s">
        <v>31</v>
      </c>
      <c r="Q68" s="252" t="s">
        <v>31</v>
      </c>
      <c r="R68" s="36"/>
      <c r="S68" s="41"/>
      <c r="T68" s="43"/>
    </row>
    <row r="69" ht="15.75" customHeight="1">
      <c r="A69" s="234" t="s">
        <v>162</v>
      </c>
      <c r="B69" s="221" t="s">
        <v>163</v>
      </c>
      <c r="C69" s="222">
        <v>1.0</v>
      </c>
      <c r="D69" s="238"/>
      <c r="E69" s="255"/>
      <c r="F69" s="255"/>
      <c r="G69" s="272"/>
      <c r="H69" s="269"/>
      <c r="I69" s="227"/>
      <c r="J69" s="227"/>
      <c r="K69" s="227"/>
      <c r="L69" s="227"/>
      <c r="M69" s="227"/>
      <c r="N69" s="258"/>
      <c r="O69" s="257">
        <f t="shared" ref="O69:O73" si="25">SUM(H69:L69)*15+N69</f>
        <v>0</v>
      </c>
      <c r="P69" s="258"/>
      <c r="Q69" s="259">
        <f t="shared" ref="Q69:Q73" si="26">O69+P69</f>
        <v>0</v>
      </c>
      <c r="R69" s="260">
        <f t="shared" ref="R69:R73" si="27">Q69/25</f>
        <v>0</v>
      </c>
      <c r="S69" s="269"/>
      <c r="T69" s="278"/>
    </row>
    <row r="70" ht="15.75" customHeight="1">
      <c r="A70" s="114"/>
      <c r="B70" s="90"/>
      <c r="C70" s="222">
        <v>2.0</v>
      </c>
      <c r="D70" s="226"/>
      <c r="E70" s="224"/>
      <c r="F70" s="224"/>
      <c r="G70" s="223"/>
      <c r="H70" s="227"/>
      <c r="I70" s="227"/>
      <c r="J70" s="227"/>
      <c r="K70" s="227"/>
      <c r="L70" s="227"/>
      <c r="M70" s="227"/>
      <c r="N70" s="230"/>
      <c r="O70" s="257">
        <f t="shared" si="25"/>
        <v>0</v>
      </c>
      <c r="P70" s="230"/>
      <c r="Q70" s="231">
        <f t="shared" si="26"/>
        <v>0</v>
      </c>
      <c r="R70" s="232">
        <f t="shared" si="27"/>
        <v>0</v>
      </c>
      <c r="S70" s="269"/>
      <c r="T70" s="276"/>
    </row>
    <row r="71" ht="15.75" customHeight="1">
      <c r="A71" s="114"/>
      <c r="B71" s="90"/>
      <c r="C71" s="236">
        <v>3.0</v>
      </c>
      <c r="D71" s="237"/>
      <c r="E71" s="279"/>
      <c r="F71" s="279"/>
      <c r="G71" s="280"/>
      <c r="H71" s="281"/>
      <c r="I71" s="281"/>
      <c r="J71" s="281"/>
      <c r="K71" s="281"/>
      <c r="L71" s="281"/>
      <c r="M71" s="281"/>
      <c r="N71" s="282"/>
      <c r="O71" s="283">
        <f t="shared" si="25"/>
        <v>0</v>
      </c>
      <c r="P71" s="282"/>
      <c r="Q71" s="284">
        <f t="shared" si="26"/>
        <v>0</v>
      </c>
      <c r="R71" s="285">
        <f t="shared" si="27"/>
        <v>0</v>
      </c>
      <c r="S71" s="286"/>
      <c r="T71" s="276"/>
    </row>
    <row r="72" ht="15.75" customHeight="1">
      <c r="A72" s="114"/>
      <c r="B72" s="90"/>
      <c r="C72" s="287">
        <v>4.0</v>
      </c>
      <c r="D72" s="288" t="s">
        <v>240</v>
      </c>
      <c r="E72" s="289" t="s">
        <v>176</v>
      </c>
      <c r="F72" s="289"/>
      <c r="G72" s="290" t="s">
        <v>36</v>
      </c>
      <c r="H72" s="291">
        <v>5.0</v>
      </c>
      <c r="I72" s="291"/>
      <c r="J72" s="291"/>
      <c r="K72" s="291">
        <v>1.0</v>
      </c>
      <c r="L72" s="291"/>
      <c r="M72" s="291"/>
      <c r="N72" s="292">
        <v>4.0</v>
      </c>
      <c r="O72" s="293">
        <f t="shared" si="25"/>
        <v>94</v>
      </c>
      <c r="P72" s="292">
        <v>56.0</v>
      </c>
      <c r="Q72" s="294">
        <f t="shared" si="26"/>
        <v>150</v>
      </c>
      <c r="R72" s="295">
        <f t="shared" si="27"/>
        <v>6</v>
      </c>
      <c r="S72" s="296" t="s">
        <v>167</v>
      </c>
      <c r="T72" s="233"/>
    </row>
    <row r="73" ht="15.75" customHeight="1">
      <c r="A73" s="114"/>
      <c r="B73" s="90"/>
      <c r="C73" s="222">
        <v>5.0</v>
      </c>
      <c r="D73" s="238"/>
      <c r="E73" s="255"/>
      <c r="F73" s="255"/>
      <c r="G73" s="272"/>
      <c r="H73" s="227"/>
      <c r="I73" s="227"/>
      <c r="J73" s="227"/>
      <c r="K73" s="227"/>
      <c r="L73" s="227"/>
      <c r="M73" s="227"/>
      <c r="N73" s="258"/>
      <c r="O73" s="257">
        <f t="shared" si="25"/>
        <v>0</v>
      </c>
      <c r="P73" s="258"/>
      <c r="Q73" s="259">
        <f t="shared" si="26"/>
        <v>0</v>
      </c>
      <c r="R73" s="260">
        <f t="shared" si="27"/>
        <v>0</v>
      </c>
      <c r="S73" s="269"/>
      <c r="T73" s="233"/>
    </row>
    <row r="74" ht="15.75" customHeight="1">
      <c r="A74" s="114"/>
      <c r="B74" s="41"/>
      <c r="C74" s="228"/>
      <c r="D74" s="226"/>
      <c r="E74" s="224"/>
      <c r="F74" s="255"/>
      <c r="G74" s="241" t="s">
        <v>58</v>
      </c>
      <c r="H74" s="244">
        <f t="shared" ref="H74:R74" si="28">SUM(H69:H73)</f>
        <v>5</v>
      </c>
      <c r="I74" s="244">
        <f t="shared" si="28"/>
        <v>0</v>
      </c>
      <c r="J74" s="244">
        <f t="shared" si="28"/>
        <v>0</v>
      </c>
      <c r="K74" s="244">
        <f t="shared" si="28"/>
        <v>1</v>
      </c>
      <c r="L74" s="244">
        <f t="shared" si="28"/>
        <v>0</v>
      </c>
      <c r="M74" s="244">
        <f t="shared" si="28"/>
        <v>0</v>
      </c>
      <c r="N74" s="242">
        <f t="shared" si="28"/>
        <v>4</v>
      </c>
      <c r="O74" s="242">
        <f t="shared" si="28"/>
        <v>94</v>
      </c>
      <c r="P74" s="242">
        <f t="shared" si="28"/>
        <v>56</v>
      </c>
      <c r="Q74" s="242">
        <f t="shared" si="28"/>
        <v>150</v>
      </c>
      <c r="R74" s="297">
        <f t="shared" si="28"/>
        <v>6</v>
      </c>
      <c r="S74" s="244"/>
      <c r="T74" s="245"/>
    </row>
    <row r="75" ht="15.75" customHeight="1">
      <c r="A75" s="114"/>
      <c r="B75" s="246"/>
      <c r="S75" s="73"/>
      <c r="T75" s="271"/>
    </row>
    <row r="76" ht="15.75" customHeight="1">
      <c r="A76" s="114"/>
      <c r="B76" s="209" t="s">
        <v>11</v>
      </c>
      <c r="C76" s="209" t="s">
        <v>12</v>
      </c>
      <c r="D76" s="210" t="s">
        <v>13</v>
      </c>
      <c r="E76" s="248" t="s">
        <v>14</v>
      </c>
      <c r="F76" s="262" t="s">
        <v>15</v>
      </c>
      <c r="G76" s="249" t="s">
        <v>16</v>
      </c>
      <c r="H76" s="250" t="s">
        <v>17</v>
      </c>
      <c r="I76" s="78"/>
      <c r="J76" s="78"/>
      <c r="K76" s="78"/>
      <c r="L76" s="78"/>
      <c r="M76" s="79"/>
      <c r="N76" s="251" t="s">
        <v>18</v>
      </c>
      <c r="O76" s="252" t="s">
        <v>19</v>
      </c>
      <c r="P76" s="252" t="s">
        <v>20</v>
      </c>
      <c r="Q76" s="252" t="s">
        <v>21</v>
      </c>
      <c r="R76" s="253" t="s">
        <v>22</v>
      </c>
      <c r="S76" s="214" t="s">
        <v>23</v>
      </c>
      <c r="T76" s="217" t="s">
        <v>24</v>
      </c>
    </row>
    <row r="77" ht="15.75" customHeight="1">
      <c r="A77" s="114"/>
      <c r="B77" s="36"/>
      <c r="C77" s="36"/>
      <c r="D77" s="36"/>
      <c r="E77" s="41"/>
      <c r="F77" s="36"/>
      <c r="G77" s="36"/>
      <c r="H77" s="254" t="s">
        <v>25</v>
      </c>
      <c r="I77" s="219" t="s">
        <v>26</v>
      </c>
      <c r="J77" s="219" t="s">
        <v>27</v>
      </c>
      <c r="K77" s="219" t="s">
        <v>28</v>
      </c>
      <c r="L77" s="218" t="s">
        <v>29</v>
      </c>
      <c r="M77" s="218" t="s">
        <v>30</v>
      </c>
      <c r="N77" s="36"/>
      <c r="O77" s="252" t="s">
        <v>31</v>
      </c>
      <c r="P77" s="252" t="s">
        <v>31</v>
      </c>
      <c r="Q77" s="252" t="s">
        <v>31</v>
      </c>
      <c r="R77" s="36"/>
      <c r="S77" s="41"/>
      <c r="T77" s="43"/>
    </row>
    <row r="78" ht="15.75" customHeight="1">
      <c r="A78" s="114"/>
      <c r="B78" s="221" t="s">
        <v>185</v>
      </c>
      <c r="C78" s="222">
        <v>1.0</v>
      </c>
      <c r="D78" s="238" t="s">
        <v>258</v>
      </c>
      <c r="E78" s="255"/>
      <c r="F78" s="255"/>
      <c r="G78" s="272"/>
      <c r="H78" s="269"/>
      <c r="I78" s="227"/>
      <c r="J78" s="227"/>
      <c r="K78" s="227"/>
      <c r="L78" s="227"/>
      <c r="M78" s="227"/>
      <c r="N78" s="258"/>
      <c r="O78" s="257">
        <f t="shared" ref="O78:O81" si="29">SUM(H78:L78)*15+N78</f>
        <v>0</v>
      </c>
      <c r="P78" s="258"/>
      <c r="Q78" s="259">
        <f t="shared" ref="Q78:Q81" si="30">O78+P78</f>
        <v>0</v>
      </c>
      <c r="R78" s="260">
        <f t="shared" ref="R78:R81" si="31">Q78/25</f>
        <v>0</v>
      </c>
      <c r="S78" s="269"/>
      <c r="T78" s="233"/>
    </row>
    <row r="79" ht="15.75" customHeight="1">
      <c r="A79" s="114"/>
      <c r="B79" s="90"/>
      <c r="C79" s="222">
        <v>2.0</v>
      </c>
      <c r="D79" s="226" t="s">
        <v>43</v>
      </c>
      <c r="E79" s="224"/>
      <c r="F79" s="224"/>
      <c r="G79" s="223"/>
      <c r="H79" s="227"/>
      <c r="I79" s="227"/>
      <c r="J79" s="227"/>
      <c r="K79" s="227"/>
      <c r="L79" s="227"/>
      <c r="M79" s="227"/>
      <c r="N79" s="258"/>
      <c r="O79" s="257">
        <f t="shared" si="29"/>
        <v>0</v>
      </c>
      <c r="P79" s="230"/>
      <c r="Q79" s="231">
        <f t="shared" si="30"/>
        <v>0</v>
      </c>
      <c r="R79" s="232">
        <f t="shared" si="31"/>
        <v>0</v>
      </c>
      <c r="S79" s="264"/>
      <c r="T79" s="276"/>
    </row>
    <row r="80" ht="15.75" customHeight="1">
      <c r="A80" s="114"/>
      <c r="B80" s="90"/>
      <c r="C80" s="236">
        <v>3.0</v>
      </c>
      <c r="D80" s="237" t="s">
        <v>37</v>
      </c>
      <c r="E80" s="279"/>
      <c r="F80" s="279"/>
      <c r="G80" s="280"/>
      <c r="H80" s="281"/>
      <c r="I80" s="281"/>
      <c r="J80" s="281"/>
      <c r="K80" s="281"/>
      <c r="L80" s="281"/>
      <c r="M80" s="281"/>
      <c r="N80" s="298"/>
      <c r="O80" s="283">
        <f t="shared" si="29"/>
        <v>0</v>
      </c>
      <c r="P80" s="282"/>
      <c r="Q80" s="284">
        <f t="shared" si="30"/>
        <v>0</v>
      </c>
      <c r="R80" s="285">
        <f t="shared" si="31"/>
        <v>0</v>
      </c>
      <c r="S80" s="299"/>
      <c r="T80" s="275"/>
    </row>
    <row r="81" ht="15.75" customHeight="1">
      <c r="A81" s="114"/>
      <c r="B81" s="90"/>
      <c r="C81" s="300">
        <v>4.0</v>
      </c>
      <c r="D81" s="301" t="s">
        <v>259</v>
      </c>
      <c r="E81" s="302" t="s">
        <v>260</v>
      </c>
      <c r="F81" s="302"/>
      <c r="G81" s="303" t="s">
        <v>36</v>
      </c>
      <c r="H81" s="304">
        <v>4.0</v>
      </c>
      <c r="I81" s="304"/>
      <c r="J81" s="304">
        <v>1.0</v>
      </c>
      <c r="K81" s="304"/>
      <c r="L81" s="304"/>
      <c r="M81" s="304"/>
      <c r="N81" s="305">
        <v>4.0</v>
      </c>
      <c r="O81" s="306">
        <f t="shared" si="29"/>
        <v>79</v>
      </c>
      <c r="P81" s="305">
        <v>21.0</v>
      </c>
      <c r="Q81" s="307">
        <f t="shared" si="30"/>
        <v>100</v>
      </c>
      <c r="R81" s="308">
        <f t="shared" si="31"/>
        <v>4</v>
      </c>
      <c r="S81" s="309" t="s">
        <v>167</v>
      </c>
      <c r="T81" s="233"/>
    </row>
    <row r="82" ht="15.75" customHeight="1">
      <c r="A82" s="114"/>
      <c r="B82" s="90"/>
      <c r="C82" s="310"/>
      <c r="D82" s="226" t="s">
        <v>261</v>
      </c>
      <c r="E82" s="224" t="s">
        <v>262</v>
      </c>
      <c r="F82" s="224"/>
      <c r="G82" s="223" t="s">
        <v>36</v>
      </c>
      <c r="H82" s="90"/>
      <c r="I82" s="90"/>
      <c r="J82" s="90"/>
      <c r="K82" s="90"/>
      <c r="L82" s="90"/>
      <c r="M82" s="90"/>
      <c r="N82" s="73"/>
      <c r="O82" s="90"/>
      <c r="P82" s="73"/>
      <c r="Q82" s="90"/>
      <c r="R82" s="90"/>
      <c r="S82" s="311"/>
      <c r="T82" s="233"/>
    </row>
    <row r="83" ht="15.75" customHeight="1">
      <c r="A83" s="114"/>
      <c r="B83" s="90"/>
      <c r="C83" s="312"/>
      <c r="D83" s="313" t="s">
        <v>263</v>
      </c>
      <c r="E83" s="314" t="s">
        <v>264</v>
      </c>
      <c r="F83" s="314"/>
      <c r="G83" s="315" t="s">
        <v>36</v>
      </c>
      <c r="H83" s="316"/>
      <c r="I83" s="316"/>
      <c r="J83" s="316"/>
      <c r="K83" s="316"/>
      <c r="L83" s="316"/>
      <c r="M83" s="316"/>
      <c r="N83" s="317"/>
      <c r="O83" s="316"/>
      <c r="P83" s="317"/>
      <c r="Q83" s="316"/>
      <c r="R83" s="316"/>
      <c r="S83" s="318"/>
      <c r="T83" s="233"/>
    </row>
    <row r="84" ht="15.75" customHeight="1">
      <c r="A84" s="114"/>
      <c r="B84" s="90"/>
      <c r="C84" s="222">
        <v>5.0</v>
      </c>
      <c r="D84" s="238" t="s">
        <v>265</v>
      </c>
      <c r="E84" s="255"/>
      <c r="F84" s="255"/>
      <c r="G84" s="272"/>
      <c r="H84" s="227"/>
      <c r="I84" s="227"/>
      <c r="J84" s="227"/>
      <c r="K84" s="227"/>
      <c r="L84" s="227"/>
      <c r="M84" s="227"/>
      <c r="N84" s="258"/>
      <c r="O84" s="257">
        <f>SUM(H84:L84)*15+N84</f>
        <v>0</v>
      </c>
      <c r="P84" s="258"/>
      <c r="Q84" s="259">
        <f>O84+P84</f>
        <v>0</v>
      </c>
      <c r="R84" s="260">
        <f>Q84/25</f>
        <v>0</v>
      </c>
      <c r="S84" s="269"/>
      <c r="T84" s="233"/>
    </row>
    <row r="85" ht="15.75" customHeight="1">
      <c r="A85" s="135"/>
      <c r="B85" s="41"/>
      <c r="C85" s="319"/>
      <c r="D85" s="319"/>
      <c r="E85" s="319"/>
      <c r="F85" s="319"/>
      <c r="G85" s="241" t="s">
        <v>58</v>
      </c>
      <c r="H85" s="244">
        <f t="shared" ref="H85:R85" si="32">SUM(H78:H84)</f>
        <v>4</v>
      </c>
      <c r="I85" s="244">
        <f t="shared" si="32"/>
        <v>0</v>
      </c>
      <c r="J85" s="244">
        <f t="shared" si="32"/>
        <v>1</v>
      </c>
      <c r="K85" s="244">
        <f t="shared" si="32"/>
        <v>0</v>
      </c>
      <c r="L85" s="244">
        <f t="shared" si="32"/>
        <v>0</v>
      </c>
      <c r="M85" s="244">
        <f t="shared" si="32"/>
        <v>0</v>
      </c>
      <c r="N85" s="242">
        <f t="shared" si="32"/>
        <v>4</v>
      </c>
      <c r="O85" s="242">
        <f t="shared" si="32"/>
        <v>79</v>
      </c>
      <c r="P85" s="242">
        <f t="shared" si="32"/>
        <v>21</v>
      </c>
      <c r="Q85" s="242">
        <f t="shared" si="32"/>
        <v>100</v>
      </c>
      <c r="R85" s="297">
        <f t="shared" si="32"/>
        <v>4</v>
      </c>
      <c r="S85" s="320"/>
      <c r="T85" s="245"/>
    </row>
    <row r="86" ht="15.75" customHeight="1">
      <c r="A86" s="321"/>
      <c r="B86" s="322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159"/>
    </row>
    <row r="87" ht="15.75" customHeight="1">
      <c r="A87" s="323"/>
      <c r="B87" s="322"/>
      <c r="C87" s="28"/>
      <c r="D87" s="28"/>
      <c r="E87" s="28"/>
      <c r="F87" s="29"/>
      <c r="G87" s="324" t="s">
        <v>58</v>
      </c>
      <c r="H87" s="325">
        <f t="shared" ref="H87:R87" si="33">SUM(H15,H25,H35,H45,H55,H65,H74,H85)</f>
        <v>27</v>
      </c>
      <c r="I87" s="325">
        <f t="shared" si="33"/>
        <v>2</v>
      </c>
      <c r="J87" s="325">
        <f t="shared" si="33"/>
        <v>5</v>
      </c>
      <c r="K87" s="325">
        <f t="shared" si="33"/>
        <v>1</v>
      </c>
      <c r="L87" s="325">
        <f t="shared" si="33"/>
        <v>2</v>
      </c>
      <c r="M87" s="325">
        <f t="shared" si="33"/>
        <v>0</v>
      </c>
      <c r="N87" s="325">
        <f t="shared" si="33"/>
        <v>25</v>
      </c>
      <c r="O87" s="325">
        <f t="shared" si="33"/>
        <v>580</v>
      </c>
      <c r="P87" s="325">
        <f t="shared" si="33"/>
        <v>420</v>
      </c>
      <c r="Q87" s="325">
        <f t="shared" si="33"/>
        <v>1000</v>
      </c>
      <c r="R87" s="326">
        <f t="shared" si="33"/>
        <v>40</v>
      </c>
      <c r="S87" s="222"/>
      <c r="T87" s="327" t="s">
        <v>206</v>
      </c>
    </row>
    <row r="88" ht="8.25" customHeight="1">
      <c r="A88" s="3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159"/>
    </row>
    <row r="89" ht="15.75" customHeight="1">
      <c r="A89" s="329" t="s">
        <v>207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159"/>
    </row>
    <row r="90" ht="15.75" customHeight="1">
      <c r="A90" s="330" t="s">
        <v>208</v>
      </c>
      <c r="B90" s="168"/>
      <c r="C90" s="331" t="s">
        <v>209</v>
      </c>
      <c r="D90" s="332" t="s">
        <v>210</v>
      </c>
      <c r="E90" s="29"/>
      <c r="F90" s="333" t="s">
        <v>211</v>
      </c>
      <c r="G90" s="105"/>
      <c r="H90" s="334" t="s">
        <v>43</v>
      </c>
      <c r="I90" s="335" t="s">
        <v>212</v>
      </c>
      <c r="J90" s="174"/>
      <c r="K90" s="175"/>
      <c r="L90" s="336"/>
      <c r="M90" s="337" t="s">
        <v>213</v>
      </c>
      <c r="N90" s="29"/>
      <c r="O90" s="332" t="s">
        <v>214</v>
      </c>
      <c r="P90" s="28"/>
      <c r="Q90" s="29"/>
      <c r="R90" s="268"/>
      <c r="S90" s="338"/>
      <c r="T90" s="339"/>
    </row>
    <row r="91" ht="15.75" customHeight="1">
      <c r="A91" s="9"/>
      <c r="B91" s="73"/>
      <c r="C91" s="331" t="s">
        <v>215</v>
      </c>
      <c r="D91" s="332" t="s">
        <v>216</v>
      </c>
      <c r="E91" s="29"/>
      <c r="F91" s="181"/>
      <c r="G91" s="73"/>
      <c r="H91" s="331" t="s">
        <v>37</v>
      </c>
      <c r="I91" s="332" t="s">
        <v>217</v>
      </c>
      <c r="J91" s="28"/>
      <c r="K91" s="29"/>
      <c r="L91" s="340"/>
      <c r="M91" s="337" t="s">
        <v>218</v>
      </c>
      <c r="N91" s="29"/>
      <c r="O91" s="332" t="s">
        <v>219</v>
      </c>
      <c r="P91" s="28"/>
      <c r="Q91" s="29"/>
      <c r="R91" s="268"/>
      <c r="S91" s="338"/>
      <c r="T91" s="183"/>
    </row>
    <row r="92" ht="15.75" customHeight="1">
      <c r="A92" s="9"/>
      <c r="B92" s="73"/>
      <c r="C92" s="331" t="s">
        <v>220</v>
      </c>
      <c r="D92" s="332" t="s">
        <v>221</v>
      </c>
      <c r="E92" s="29"/>
      <c r="F92" s="181"/>
      <c r="G92" s="73"/>
      <c r="H92" s="331" t="s">
        <v>57</v>
      </c>
      <c r="I92" s="332" t="s">
        <v>222</v>
      </c>
      <c r="J92" s="28"/>
      <c r="K92" s="29"/>
      <c r="L92" s="340"/>
      <c r="M92" s="337" t="s">
        <v>223</v>
      </c>
      <c r="N92" s="29"/>
      <c r="O92" s="332" t="s">
        <v>224</v>
      </c>
      <c r="P92" s="28"/>
      <c r="Q92" s="29"/>
      <c r="R92" s="268"/>
      <c r="S92" s="338"/>
      <c r="T92" s="183"/>
    </row>
    <row r="93" ht="15.75" customHeight="1">
      <c r="A93" s="9"/>
      <c r="B93" s="73"/>
      <c r="C93" s="331" t="s">
        <v>225</v>
      </c>
      <c r="D93" s="332" t="s">
        <v>226</v>
      </c>
      <c r="E93" s="29"/>
      <c r="F93" s="184"/>
      <c r="G93" s="185"/>
      <c r="H93" s="331" t="s">
        <v>167</v>
      </c>
      <c r="I93" s="332" t="s">
        <v>227</v>
      </c>
      <c r="J93" s="28"/>
      <c r="K93" s="29"/>
      <c r="L93" s="341"/>
      <c r="M93" s="342"/>
      <c r="N93" s="342"/>
      <c r="O93" s="342"/>
      <c r="P93" s="343"/>
      <c r="Q93" s="344"/>
      <c r="R93" s="268"/>
      <c r="S93" s="338"/>
      <c r="T93" s="183"/>
    </row>
    <row r="94" ht="15.75" customHeight="1">
      <c r="A94" s="9"/>
      <c r="B94" s="73"/>
      <c r="C94" s="345" t="s">
        <v>228</v>
      </c>
      <c r="D94" s="268" t="s">
        <v>229</v>
      </c>
      <c r="E94" s="268"/>
      <c r="F94" s="340"/>
      <c r="G94" s="346"/>
      <c r="H94" s="347"/>
      <c r="I94" s="12"/>
      <c r="J94" s="12"/>
      <c r="K94" s="12"/>
      <c r="L94" s="12"/>
      <c r="M94" s="12"/>
      <c r="N94" s="12"/>
      <c r="O94" s="12"/>
      <c r="P94" s="12"/>
      <c r="Q94" s="12"/>
      <c r="R94" s="193"/>
      <c r="S94" s="338"/>
      <c r="T94" s="43"/>
    </row>
    <row r="95" ht="15.75" customHeight="1">
      <c r="A95" s="15"/>
      <c r="B95" s="194"/>
      <c r="C95" s="348" t="s">
        <v>230</v>
      </c>
      <c r="D95" s="349" t="s">
        <v>231</v>
      </c>
      <c r="E95" s="197"/>
      <c r="F95" s="349" t="s">
        <v>232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7"/>
      <c r="S95" s="350"/>
      <c r="T95" s="351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1">
    <mergeCell ref="A27:A28"/>
    <mergeCell ref="B27:B28"/>
    <mergeCell ref="C27:C28"/>
    <mergeCell ref="D27:D28"/>
    <mergeCell ref="E27:E28"/>
    <mergeCell ref="F27:F28"/>
    <mergeCell ref="G27:G28"/>
    <mergeCell ref="H27:M27"/>
    <mergeCell ref="N27:N28"/>
    <mergeCell ref="R27:R28"/>
    <mergeCell ref="S27:S28"/>
    <mergeCell ref="T27:T28"/>
    <mergeCell ref="B36:S36"/>
    <mergeCell ref="H37:M37"/>
    <mergeCell ref="N37:N38"/>
    <mergeCell ref="R37:R38"/>
    <mergeCell ref="S37:S38"/>
    <mergeCell ref="T37:T38"/>
    <mergeCell ref="B46:S46"/>
    <mergeCell ref="N47:N48"/>
    <mergeCell ref="T47:T48"/>
    <mergeCell ref="H47:M47"/>
    <mergeCell ref="B56:S56"/>
    <mergeCell ref="H57:M57"/>
    <mergeCell ref="N57:N58"/>
    <mergeCell ref="R57:R58"/>
    <mergeCell ref="S57:S58"/>
    <mergeCell ref="T57:T58"/>
    <mergeCell ref="H76:M76"/>
    <mergeCell ref="N76:N77"/>
    <mergeCell ref="R76:R77"/>
    <mergeCell ref="S76:S77"/>
    <mergeCell ref="T76:T77"/>
    <mergeCell ref="B66:S66"/>
    <mergeCell ref="H67:M67"/>
    <mergeCell ref="N67:N68"/>
    <mergeCell ref="R67:R68"/>
    <mergeCell ref="S67:S68"/>
    <mergeCell ref="T67:T68"/>
    <mergeCell ref="B75:S75"/>
    <mergeCell ref="D3:H3"/>
    <mergeCell ref="D4:H4"/>
    <mergeCell ref="I5:R5"/>
    <mergeCell ref="A6:T6"/>
    <mergeCell ref="A1:C5"/>
    <mergeCell ref="D1:H1"/>
    <mergeCell ref="I1:R1"/>
    <mergeCell ref="S1:T5"/>
    <mergeCell ref="I2:R2"/>
    <mergeCell ref="I3:R3"/>
    <mergeCell ref="I4:R4"/>
    <mergeCell ref="B16:S16"/>
    <mergeCell ref="H17:M17"/>
    <mergeCell ref="N17:N18"/>
    <mergeCell ref="R17:R18"/>
    <mergeCell ref="S17:S18"/>
    <mergeCell ref="T17:T18"/>
    <mergeCell ref="B26:S26"/>
    <mergeCell ref="F7:F8"/>
    <mergeCell ref="G7:G8"/>
    <mergeCell ref="H7:L7"/>
    <mergeCell ref="N7:N8"/>
    <mergeCell ref="R7:R8"/>
    <mergeCell ref="S7:S8"/>
    <mergeCell ref="T7:T8"/>
    <mergeCell ref="B17:B18"/>
    <mergeCell ref="B19:B25"/>
    <mergeCell ref="R47:R48"/>
    <mergeCell ref="S47:S48"/>
    <mergeCell ref="B69:B74"/>
    <mergeCell ref="B76:B77"/>
    <mergeCell ref="C76:C77"/>
    <mergeCell ref="D76:D77"/>
    <mergeCell ref="B37:B38"/>
    <mergeCell ref="B39:B45"/>
    <mergeCell ref="B49:B55"/>
    <mergeCell ref="B57:B58"/>
    <mergeCell ref="C57:C58"/>
    <mergeCell ref="D57:D58"/>
    <mergeCell ref="B59:B65"/>
    <mergeCell ref="D2:H2"/>
    <mergeCell ref="D5:H5"/>
    <mergeCell ref="B7:B8"/>
    <mergeCell ref="C7:C8"/>
    <mergeCell ref="D7:D8"/>
    <mergeCell ref="E7:E8"/>
    <mergeCell ref="B9:B15"/>
    <mergeCell ref="A7:A8"/>
    <mergeCell ref="A10:A26"/>
    <mergeCell ref="C17:C18"/>
    <mergeCell ref="D17:D18"/>
    <mergeCell ref="E17:E18"/>
    <mergeCell ref="F17:F18"/>
    <mergeCell ref="G17:G18"/>
    <mergeCell ref="A47:A48"/>
    <mergeCell ref="B47:B48"/>
    <mergeCell ref="C47:C48"/>
    <mergeCell ref="D47:D48"/>
    <mergeCell ref="E47:E48"/>
    <mergeCell ref="F47:F48"/>
    <mergeCell ref="G47:G48"/>
    <mergeCell ref="A29:A46"/>
    <mergeCell ref="B29:B35"/>
    <mergeCell ref="C37:C38"/>
    <mergeCell ref="D37:D38"/>
    <mergeCell ref="E37:E38"/>
    <mergeCell ref="F37:F38"/>
    <mergeCell ref="G37:G38"/>
    <mergeCell ref="E57:E58"/>
    <mergeCell ref="F57:F58"/>
    <mergeCell ref="G57:G58"/>
    <mergeCell ref="A49:A66"/>
    <mergeCell ref="A67:A68"/>
    <mergeCell ref="A69:A85"/>
    <mergeCell ref="B78:B85"/>
    <mergeCell ref="A90:B95"/>
    <mergeCell ref="C81:C83"/>
    <mergeCell ref="H81:H83"/>
    <mergeCell ref="B87:F87"/>
    <mergeCell ref="D90:E90"/>
    <mergeCell ref="F90:G93"/>
    <mergeCell ref="D95:E95"/>
    <mergeCell ref="I91:K91"/>
    <mergeCell ref="D93:E93"/>
    <mergeCell ref="I93:K93"/>
    <mergeCell ref="A88:T88"/>
    <mergeCell ref="A89:T89"/>
    <mergeCell ref="I90:K90"/>
    <mergeCell ref="O90:Q90"/>
    <mergeCell ref="T90:T94"/>
    <mergeCell ref="O91:Q91"/>
    <mergeCell ref="O92:Q92"/>
    <mergeCell ref="B67:B68"/>
    <mergeCell ref="C67:C68"/>
    <mergeCell ref="D67:D68"/>
    <mergeCell ref="E67:E68"/>
    <mergeCell ref="F67:F68"/>
    <mergeCell ref="G67:G68"/>
    <mergeCell ref="E76:E77"/>
    <mergeCell ref="F76:F77"/>
    <mergeCell ref="G76:G77"/>
    <mergeCell ref="I81:I83"/>
    <mergeCell ref="J81:J83"/>
    <mergeCell ref="K81:K83"/>
    <mergeCell ref="L81:L83"/>
    <mergeCell ref="M81:M83"/>
    <mergeCell ref="N81:N83"/>
    <mergeCell ref="O81:O83"/>
    <mergeCell ref="P81:P83"/>
    <mergeCell ref="Q81:Q83"/>
    <mergeCell ref="R81:R83"/>
    <mergeCell ref="S81:S83"/>
    <mergeCell ref="B86:T86"/>
    <mergeCell ref="M90:N90"/>
    <mergeCell ref="M91:N91"/>
    <mergeCell ref="D91:E91"/>
    <mergeCell ref="D92:E92"/>
    <mergeCell ref="I92:K92"/>
    <mergeCell ref="M92:N92"/>
    <mergeCell ref="H94:R94"/>
    <mergeCell ref="F95:R95"/>
  </mergeCells>
  <dataValidations>
    <dataValidation type="list" allowBlank="1" showErrorMessage="1" sqref="G9:G14 G19:G24 G29:G34 G39:G44 G49:G54 G59:G64 G69:G73 G78:G84">
      <formula1>"English,Kurdish,Arabic"</formula1>
    </dataValidation>
    <dataValidation type="list" allowBlank="1" sqref="S9:S14 S19:S24 S29:S34 S39:S44 S49:S54 S59:S64 S69:S73 S78:S81 S84">
      <formula1>"B,C,S,E"</formula1>
    </dataValidation>
    <dataValidation type="list" allowBlank="1" showErrorMessage="1" sqref="N9:N14 N19:N24 N29:N34 N39:N44 N49:N54 N59:N64 N69:N73 N78:N81 N84">
      <formula1>"2,3,4,5,6,7,8,9,10"</formula1>
    </dataValidation>
  </dataValidations>
  <printOptions gridLines="1" horizontalCentered="1"/>
  <pageMargins bottom="0.5833493374303823" footer="0.0" header="0.0" left="0.3240829652391013" right="0.29815632801997316" top="0.41482619550604966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7.88"/>
    <col customWidth="1" min="3" max="3" width="5.0"/>
    <col customWidth="1" min="4" max="4" width="8.38"/>
    <col customWidth="1" min="5" max="5" width="29.38"/>
    <col customWidth="1" min="6" max="6" width="26.38"/>
    <col customWidth="1" min="7" max="7" width="8.38"/>
    <col customWidth="1" min="8" max="8" width="8.13"/>
    <col customWidth="1" min="9" max="10" width="8.88"/>
    <col customWidth="1" min="11" max="11" width="7.88"/>
    <col customWidth="1" min="12" max="12" width="8.88"/>
    <col customWidth="1" min="13" max="13" width="7.13"/>
    <col customWidth="1" min="14" max="18" width="6.38"/>
    <col customWidth="1" min="19" max="19" width="16.38"/>
  </cols>
  <sheetData>
    <row r="1">
      <c r="A1" s="352" t="s">
        <v>266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5"/>
    </row>
    <row r="2">
      <c r="A2" s="353" t="s">
        <v>267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185"/>
    </row>
    <row r="3">
      <c r="A3" s="353" t="s">
        <v>268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185"/>
    </row>
    <row r="4">
      <c r="A4" s="353" t="s">
        <v>238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185"/>
    </row>
    <row r="5">
      <c r="A5" s="355" t="s">
        <v>10</v>
      </c>
      <c r="B5" s="356" t="s">
        <v>11</v>
      </c>
      <c r="C5" s="356" t="s">
        <v>12</v>
      </c>
      <c r="D5" s="356" t="s">
        <v>269</v>
      </c>
      <c r="E5" s="248" t="s">
        <v>270</v>
      </c>
      <c r="F5" s="357" t="s">
        <v>15</v>
      </c>
      <c r="G5" s="358" t="s">
        <v>16</v>
      </c>
      <c r="H5" s="212" t="s">
        <v>17</v>
      </c>
      <c r="I5" s="28"/>
      <c r="J5" s="28"/>
      <c r="K5" s="28"/>
      <c r="L5" s="29"/>
      <c r="M5" s="214" t="s">
        <v>18</v>
      </c>
      <c r="N5" s="215" t="s">
        <v>19</v>
      </c>
      <c r="O5" s="215" t="s">
        <v>20</v>
      </c>
      <c r="P5" s="215" t="s">
        <v>21</v>
      </c>
      <c r="Q5" s="216" t="s">
        <v>22</v>
      </c>
      <c r="R5" s="359" t="s">
        <v>271</v>
      </c>
      <c r="S5" s="360" t="s">
        <v>272</v>
      </c>
    </row>
    <row r="6">
      <c r="A6" s="361"/>
      <c r="B6" s="41"/>
      <c r="C6" s="41"/>
      <c r="D6" s="41"/>
      <c r="E6" s="41"/>
      <c r="F6" s="41"/>
      <c r="G6" s="41"/>
      <c r="H6" s="213" t="s">
        <v>25</v>
      </c>
      <c r="I6" s="218" t="s">
        <v>26</v>
      </c>
      <c r="J6" s="218" t="s">
        <v>27</v>
      </c>
      <c r="K6" s="218" t="s">
        <v>273</v>
      </c>
      <c r="L6" s="218" t="s">
        <v>274</v>
      </c>
      <c r="M6" s="41"/>
      <c r="N6" s="215" t="s">
        <v>31</v>
      </c>
      <c r="O6" s="215" t="s">
        <v>31</v>
      </c>
      <c r="P6" s="215" t="s">
        <v>31</v>
      </c>
      <c r="Q6" s="41"/>
      <c r="R6" s="41"/>
      <c r="S6" s="66"/>
    </row>
    <row r="7">
      <c r="A7" s="362" t="s">
        <v>243</v>
      </c>
      <c r="B7" s="363" t="s">
        <v>32</v>
      </c>
      <c r="C7" s="222">
        <v>1.0</v>
      </c>
      <c r="D7" s="226" t="s">
        <v>240</v>
      </c>
      <c r="E7" s="224" t="s">
        <v>241</v>
      </c>
      <c r="F7" s="364" t="s">
        <v>242</v>
      </c>
      <c r="G7" s="222" t="s">
        <v>36</v>
      </c>
      <c r="H7" s="222">
        <v>2.0</v>
      </c>
      <c r="I7" s="222"/>
      <c r="J7" s="222"/>
      <c r="K7" s="222">
        <v>6.0</v>
      </c>
      <c r="L7" s="222"/>
      <c r="M7" s="222">
        <v>2.0</v>
      </c>
      <c r="N7" s="229">
        <f t="shared" ref="N7:N12" si="1">SUM(H7:L7)*14+M7</f>
        <v>114</v>
      </c>
      <c r="O7" s="230">
        <v>36.0</v>
      </c>
      <c r="P7" s="231">
        <f t="shared" ref="P7:P12" si="2">N7+O7</f>
        <v>150</v>
      </c>
      <c r="Q7" s="232">
        <f t="shared" ref="Q7:Q12" si="3">P7/25</f>
        <v>6</v>
      </c>
      <c r="R7" s="226" t="s">
        <v>43</v>
      </c>
      <c r="S7" s="365"/>
    </row>
    <row r="8">
      <c r="A8" s="366"/>
      <c r="B8" s="90"/>
      <c r="C8" s="222">
        <v>2.0</v>
      </c>
      <c r="D8" s="226" t="s">
        <v>244</v>
      </c>
      <c r="E8" s="224" t="s">
        <v>275</v>
      </c>
      <c r="F8" s="367" t="s">
        <v>276</v>
      </c>
      <c r="G8" s="222" t="s">
        <v>36</v>
      </c>
      <c r="H8" s="222"/>
      <c r="I8" s="222"/>
      <c r="J8" s="222"/>
      <c r="K8" s="222">
        <v>4.0</v>
      </c>
      <c r="L8" s="222"/>
      <c r="M8" s="222">
        <v>2.0</v>
      </c>
      <c r="N8" s="229">
        <f t="shared" si="1"/>
        <v>58</v>
      </c>
      <c r="O8" s="230">
        <v>42.0</v>
      </c>
      <c r="P8" s="231">
        <f t="shared" si="2"/>
        <v>100</v>
      </c>
      <c r="Q8" s="232">
        <f t="shared" si="3"/>
        <v>4</v>
      </c>
      <c r="R8" s="226" t="s">
        <v>43</v>
      </c>
      <c r="S8" s="365"/>
    </row>
    <row r="9">
      <c r="A9" s="366"/>
      <c r="B9" s="90"/>
      <c r="C9" s="222">
        <v>3.0</v>
      </c>
      <c r="D9" s="226" t="s">
        <v>247</v>
      </c>
      <c r="E9" s="224" t="s">
        <v>277</v>
      </c>
      <c r="F9" s="364" t="s">
        <v>278</v>
      </c>
      <c r="G9" s="226" t="s">
        <v>279</v>
      </c>
      <c r="H9" s="227">
        <v>3.0</v>
      </c>
      <c r="I9" s="227"/>
      <c r="J9" s="227"/>
      <c r="K9" s="227"/>
      <c r="L9" s="228"/>
      <c r="M9" s="222">
        <v>2.0</v>
      </c>
      <c r="N9" s="229">
        <f t="shared" si="1"/>
        <v>44</v>
      </c>
      <c r="O9" s="230">
        <v>56.0</v>
      </c>
      <c r="P9" s="231">
        <f t="shared" si="2"/>
        <v>100</v>
      </c>
      <c r="Q9" s="232">
        <f t="shared" si="3"/>
        <v>4</v>
      </c>
      <c r="R9" s="226" t="s">
        <v>43</v>
      </c>
      <c r="S9" s="365"/>
    </row>
    <row r="10">
      <c r="A10" s="366"/>
      <c r="B10" s="90"/>
      <c r="C10" s="236">
        <v>4.0</v>
      </c>
      <c r="D10" s="226" t="s">
        <v>250</v>
      </c>
      <c r="E10" s="224" t="s">
        <v>280</v>
      </c>
      <c r="F10" s="364" t="s">
        <v>281</v>
      </c>
      <c r="G10" s="222" t="s">
        <v>36</v>
      </c>
      <c r="H10" s="237">
        <v>3.0</v>
      </c>
      <c r="I10" s="222">
        <v>3.0</v>
      </c>
      <c r="J10" s="222"/>
      <c r="K10" s="222"/>
      <c r="L10" s="222"/>
      <c r="M10" s="222">
        <v>4.0</v>
      </c>
      <c r="N10" s="229">
        <f t="shared" si="1"/>
        <v>88</v>
      </c>
      <c r="O10" s="230">
        <v>37.0</v>
      </c>
      <c r="P10" s="231">
        <f t="shared" si="2"/>
        <v>125</v>
      </c>
      <c r="Q10" s="232">
        <f t="shared" si="3"/>
        <v>5</v>
      </c>
      <c r="R10" s="238" t="s">
        <v>57</v>
      </c>
      <c r="S10" s="365"/>
    </row>
    <row r="11">
      <c r="A11" s="366"/>
      <c r="B11" s="90"/>
      <c r="C11" s="222">
        <v>5.0</v>
      </c>
      <c r="D11" s="226" t="s">
        <v>253</v>
      </c>
      <c r="E11" s="224" t="s">
        <v>282</v>
      </c>
      <c r="F11" s="364" t="s">
        <v>283</v>
      </c>
      <c r="G11" s="222" t="s">
        <v>36</v>
      </c>
      <c r="H11" s="238">
        <v>4.0</v>
      </c>
      <c r="I11" s="222"/>
      <c r="J11" s="222"/>
      <c r="K11" s="222"/>
      <c r="L11" s="222"/>
      <c r="M11" s="222">
        <v>2.0</v>
      </c>
      <c r="N11" s="229">
        <f t="shared" si="1"/>
        <v>58</v>
      </c>
      <c r="O11" s="230">
        <v>67.0</v>
      </c>
      <c r="P11" s="231">
        <f t="shared" si="2"/>
        <v>125</v>
      </c>
      <c r="Q11" s="232">
        <f t="shared" si="3"/>
        <v>5</v>
      </c>
      <c r="R11" s="226" t="s">
        <v>37</v>
      </c>
      <c r="S11" s="365"/>
    </row>
    <row r="12">
      <c r="A12" s="366"/>
      <c r="B12" s="90"/>
      <c r="C12" s="222">
        <v>6.0</v>
      </c>
      <c r="D12" s="226" t="s">
        <v>284</v>
      </c>
      <c r="E12" s="224" t="s">
        <v>285</v>
      </c>
      <c r="F12" s="368" t="s">
        <v>286</v>
      </c>
      <c r="G12" s="222" t="s">
        <v>36</v>
      </c>
      <c r="H12" s="222">
        <v>3.0</v>
      </c>
      <c r="I12" s="222">
        <v>3.0</v>
      </c>
      <c r="J12" s="222"/>
      <c r="K12" s="222"/>
      <c r="L12" s="222"/>
      <c r="M12" s="222">
        <v>4.0</v>
      </c>
      <c r="N12" s="229">
        <f t="shared" si="1"/>
        <v>88</v>
      </c>
      <c r="O12" s="230">
        <v>62.0</v>
      </c>
      <c r="P12" s="231">
        <f t="shared" si="2"/>
        <v>150</v>
      </c>
      <c r="Q12" s="232">
        <f t="shared" si="3"/>
        <v>6</v>
      </c>
      <c r="R12" s="226" t="s">
        <v>57</v>
      </c>
      <c r="S12" s="365"/>
    </row>
    <row r="13">
      <c r="A13" s="366"/>
      <c r="B13" s="41"/>
      <c r="C13" s="228"/>
      <c r="D13" s="228"/>
      <c r="E13" s="228"/>
      <c r="F13" s="228"/>
      <c r="G13" s="228"/>
      <c r="H13" s="242">
        <f t="shared" ref="H13:Q13" si="4">SUM(H7:H12)</f>
        <v>15</v>
      </c>
      <c r="I13" s="242">
        <f t="shared" si="4"/>
        <v>6</v>
      </c>
      <c r="J13" s="242">
        <f t="shared" si="4"/>
        <v>0</v>
      </c>
      <c r="K13" s="242">
        <f t="shared" si="4"/>
        <v>10</v>
      </c>
      <c r="L13" s="242">
        <f t="shared" si="4"/>
        <v>0</v>
      </c>
      <c r="M13" s="242">
        <f t="shared" si="4"/>
        <v>16</v>
      </c>
      <c r="N13" s="242">
        <f t="shared" si="4"/>
        <v>450</v>
      </c>
      <c r="O13" s="242">
        <f t="shared" si="4"/>
        <v>300</v>
      </c>
      <c r="P13" s="242">
        <f t="shared" si="4"/>
        <v>750</v>
      </c>
      <c r="Q13" s="297">
        <f t="shared" si="4"/>
        <v>30</v>
      </c>
      <c r="R13" s="244"/>
      <c r="S13" s="369"/>
    </row>
    <row r="14">
      <c r="A14" s="366"/>
      <c r="B14" s="370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185"/>
      <c r="S14" s="274"/>
    </row>
    <row r="15">
      <c r="A15" s="366"/>
      <c r="B15" s="356" t="s">
        <v>11</v>
      </c>
      <c r="C15" s="356" t="s">
        <v>12</v>
      </c>
      <c r="D15" s="356" t="s">
        <v>269</v>
      </c>
      <c r="E15" s="248" t="s">
        <v>270</v>
      </c>
      <c r="F15" s="357" t="s">
        <v>15</v>
      </c>
      <c r="G15" s="358" t="s">
        <v>16</v>
      </c>
      <c r="H15" s="212" t="s">
        <v>17</v>
      </c>
      <c r="I15" s="28"/>
      <c r="J15" s="28"/>
      <c r="K15" s="28"/>
      <c r="L15" s="29"/>
      <c r="M15" s="214" t="s">
        <v>18</v>
      </c>
      <c r="N15" s="215" t="s">
        <v>19</v>
      </c>
      <c r="O15" s="215" t="s">
        <v>20</v>
      </c>
      <c r="P15" s="215" t="s">
        <v>21</v>
      </c>
      <c r="Q15" s="216" t="s">
        <v>22</v>
      </c>
      <c r="R15" s="359" t="s">
        <v>271</v>
      </c>
      <c r="S15" s="360" t="s">
        <v>272</v>
      </c>
    </row>
    <row r="16">
      <c r="A16" s="366"/>
      <c r="B16" s="41"/>
      <c r="C16" s="41"/>
      <c r="D16" s="41"/>
      <c r="E16" s="41"/>
      <c r="F16" s="41"/>
      <c r="G16" s="41"/>
      <c r="H16" s="213" t="s">
        <v>25</v>
      </c>
      <c r="I16" s="218" t="s">
        <v>26</v>
      </c>
      <c r="J16" s="218" t="s">
        <v>27</v>
      </c>
      <c r="K16" s="218" t="s">
        <v>273</v>
      </c>
      <c r="L16" s="218" t="s">
        <v>274</v>
      </c>
      <c r="M16" s="41"/>
      <c r="N16" s="215" t="s">
        <v>31</v>
      </c>
      <c r="O16" s="215" t="s">
        <v>31</v>
      </c>
      <c r="P16" s="215" t="s">
        <v>31</v>
      </c>
      <c r="Q16" s="41"/>
      <c r="R16" s="41"/>
      <c r="S16" s="66"/>
    </row>
    <row r="17">
      <c r="A17" s="366"/>
      <c r="B17" s="363" t="s">
        <v>59</v>
      </c>
      <c r="C17" s="222">
        <v>1.0</v>
      </c>
      <c r="D17" s="226" t="s">
        <v>284</v>
      </c>
      <c r="E17" s="224" t="s">
        <v>287</v>
      </c>
      <c r="F17" s="255"/>
      <c r="G17" s="240" t="s">
        <v>36</v>
      </c>
      <c r="H17" s="222">
        <v>2.0</v>
      </c>
      <c r="I17" s="222"/>
      <c r="J17" s="222"/>
      <c r="K17" s="222">
        <v>4.0</v>
      </c>
      <c r="L17" s="222"/>
      <c r="M17" s="222">
        <v>2.0</v>
      </c>
      <c r="N17" s="229">
        <f t="shared" ref="N17:N22" si="5">SUM(H17:L17)*14+M17</f>
        <v>86</v>
      </c>
      <c r="O17" s="230">
        <v>14.0</v>
      </c>
      <c r="P17" s="231">
        <f t="shared" ref="P17:P22" si="6">N17+O17</f>
        <v>100</v>
      </c>
      <c r="Q17" s="232">
        <f t="shared" ref="Q17:Q22" si="7">P17/25</f>
        <v>4</v>
      </c>
      <c r="R17" s="226" t="s">
        <v>43</v>
      </c>
      <c r="S17" s="365"/>
    </row>
    <row r="18">
      <c r="A18" s="366"/>
      <c r="B18" s="90"/>
      <c r="C18" s="222">
        <v>2.0</v>
      </c>
      <c r="D18" s="226" t="s">
        <v>288</v>
      </c>
      <c r="E18" s="224" t="s">
        <v>289</v>
      </c>
      <c r="F18" s="255"/>
      <c r="G18" s="240" t="s">
        <v>36</v>
      </c>
      <c r="H18" s="222">
        <v>4.0</v>
      </c>
      <c r="I18" s="222"/>
      <c r="J18" s="222"/>
      <c r="K18" s="222"/>
      <c r="L18" s="222"/>
      <c r="M18" s="222">
        <v>2.0</v>
      </c>
      <c r="N18" s="229">
        <f t="shared" si="5"/>
        <v>58</v>
      </c>
      <c r="O18" s="230">
        <v>42.0</v>
      </c>
      <c r="P18" s="231">
        <f t="shared" si="6"/>
        <v>100</v>
      </c>
      <c r="Q18" s="232">
        <f t="shared" si="7"/>
        <v>4</v>
      </c>
      <c r="R18" s="238" t="s">
        <v>37</v>
      </c>
      <c r="S18" s="365"/>
    </row>
    <row r="19">
      <c r="A19" s="366"/>
      <c r="B19" s="90"/>
      <c r="C19" s="222">
        <v>3.0</v>
      </c>
      <c r="D19" s="226" t="s">
        <v>290</v>
      </c>
      <c r="E19" s="224" t="s">
        <v>291</v>
      </c>
      <c r="F19" s="255"/>
      <c r="G19" s="240" t="s">
        <v>36</v>
      </c>
      <c r="H19" s="227">
        <v>3.0</v>
      </c>
      <c r="I19" s="227"/>
      <c r="J19" s="227"/>
      <c r="K19" s="227"/>
      <c r="L19" s="228"/>
      <c r="M19" s="222">
        <v>2.0</v>
      </c>
      <c r="N19" s="229">
        <f t="shared" si="5"/>
        <v>44</v>
      </c>
      <c r="O19" s="230">
        <v>56.0</v>
      </c>
      <c r="P19" s="231">
        <f t="shared" si="6"/>
        <v>100</v>
      </c>
      <c r="Q19" s="232">
        <f t="shared" si="7"/>
        <v>4</v>
      </c>
      <c r="R19" s="238" t="s">
        <v>37</v>
      </c>
      <c r="S19" s="365"/>
    </row>
    <row r="20">
      <c r="A20" s="366"/>
      <c r="B20" s="90"/>
      <c r="C20" s="222">
        <v>4.0</v>
      </c>
      <c r="D20" s="226" t="s">
        <v>292</v>
      </c>
      <c r="E20" s="224" t="s">
        <v>293</v>
      </c>
      <c r="F20" s="255"/>
      <c r="G20" s="240" t="s">
        <v>36</v>
      </c>
      <c r="H20" s="222">
        <v>2.0</v>
      </c>
      <c r="I20" s="222">
        <v>3.0</v>
      </c>
      <c r="J20" s="222"/>
      <c r="K20" s="222"/>
      <c r="L20" s="222"/>
      <c r="M20" s="222">
        <v>2.0</v>
      </c>
      <c r="N20" s="229">
        <f t="shared" si="5"/>
        <v>72</v>
      </c>
      <c r="O20" s="230">
        <v>78.0</v>
      </c>
      <c r="P20" s="231">
        <f t="shared" si="6"/>
        <v>150</v>
      </c>
      <c r="Q20" s="232">
        <f t="shared" si="7"/>
        <v>6</v>
      </c>
      <c r="R20" s="238" t="s">
        <v>57</v>
      </c>
      <c r="S20" s="365"/>
    </row>
    <row r="21" ht="15.75" customHeight="1">
      <c r="A21" s="366"/>
      <c r="B21" s="90"/>
      <c r="C21" s="222">
        <v>5.0</v>
      </c>
      <c r="D21" s="226" t="s">
        <v>294</v>
      </c>
      <c r="E21" s="224" t="s">
        <v>295</v>
      </c>
      <c r="F21" s="255"/>
      <c r="G21" s="240" t="s">
        <v>36</v>
      </c>
      <c r="H21" s="222">
        <v>2.0</v>
      </c>
      <c r="I21" s="222">
        <v>3.0</v>
      </c>
      <c r="J21" s="222"/>
      <c r="K21" s="222"/>
      <c r="L21" s="222"/>
      <c r="M21" s="222">
        <v>2.0</v>
      </c>
      <c r="N21" s="229">
        <f t="shared" si="5"/>
        <v>72</v>
      </c>
      <c r="O21" s="230">
        <v>78.0</v>
      </c>
      <c r="P21" s="231">
        <f t="shared" si="6"/>
        <v>150</v>
      </c>
      <c r="Q21" s="232">
        <f t="shared" si="7"/>
        <v>6</v>
      </c>
      <c r="R21" s="238" t="s">
        <v>57</v>
      </c>
      <c r="S21" s="365"/>
    </row>
    <row r="22" ht="15.75" customHeight="1">
      <c r="A22" s="366"/>
      <c r="B22" s="90"/>
      <c r="C22" s="222">
        <v>6.0</v>
      </c>
      <c r="D22" s="226" t="s">
        <v>296</v>
      </c>
      <c r="E22" s="224" t="s">
        <v>297</v>
      </c>
      <c r="F22" s="255"/>
      <c r="G22" s="240" t="s">
        <v>36</v>
      </c>
      <c r="H22" s="222">
        <v>2.0</v>
      </c>
      <c r="I22" s="222">
        <v>3.0</v>
      </c>
      <c r="J22" s="222"/>
      <c r="K22" s="222"/>
      <c r="L22" s="222"/>
      <c r="M22" s="222">
        <v>2.0</v>
      </c>
      <c r="N22" s="229">
        <f t="shared" si="5"/>
        <v>72</v>
      </c>
      <c r="O22" s="230">
        <v>78.0</v>
      </c>
      <c r="P22" s="231">
        <f t="shared" si="6"/>
        <v>150</v>
      </c>
      <c r="Q22" s="232">
        <f t="shared" si="7"/>
        <v>6</v>
      </c>
      <c r="R22" s="238" t="s">
        <v>37</v>
      </c>
      <c r="S22" s="365"/>
    </row>
    <row r="23" ht="15.75" customHeight="1">
      <c r="A23" s="366"/>
      <c r="B23" s="41"/>
      <c r="C23" s="228"/>
      <c r="D23" s="228"/>
      <c r="E23" s="228"/>
      <c r="F23" s="228"/>
      <c r="G23" s="228"/>
      <c r="H23" s="244">
        <f t="shared" ref="H23:Q23" si="8">SUM(H17:H22)</f>
        <v>15</v>
      </c>
      <c r="I23" s="244">
        <f t="shared" si="8"/>
        <v>9</v>
      </c>
      <c r="J23" s="244">
        <f t="shared" si="8"/>
        <v>0</v>
      </c>
      <c r="K23" s="244">
        <f t="shared" si="8"/>
        <v>4</v>
      </c>
      <c r="L23" s="244">
        <f t="shared" si="8"/>
        <v>0</v>
      </c>
      <c r="M23" s="244">
        <f t="shared" si="8"/>
        <v>12</v>
      </c>
      <c r="N23" s="244">
        <f t="shared" si="8"/>
        <v>404</v>
      </c>
      <c r="O23" s="244">
        <f t="shared" si="8"/>
        <v>346</v>
      </c>
      <c r="P23" s="242">
        <f t="shared" si="8"/>
        <v>750</v>
      </c>
      <c r="Q23" s="243">
        <f t="shared" si="8"/>
        <v>30</v>
      </c>
      <c r="R23" s="244"/>
      <c r="S23" s="369"/>
    </row>
    <row r="24" ht="15.75" customHeight="1">
      <c r="A24" s="361"/>
      <c r="B24" s="370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185"/>
      <c r="S24" s="274"/>
    </row>
    <row r="25" ht="15.75" customHeight="1">
      <c r="A25" s="355" t="s">
        <v>10</v>
      </c>
      <c r="B25" s="356" t="s">
        <v>11</v>
      </c>
      <c r="C25" s="356" t="s">
        <v>12</v>
      </c>
      <c r="D25" s="356" t="s">
        <v>269</v>
      </c>
      <c r="E25" s="248" t="s">
        <v>270</v>
      </c>
      <c r="F25" s="357" t="s">
        <v>15</v>
      </c>
      <c r="G25" s="358" t="s">
        <v>16</v>
      </c>
      <c r="H25" s="212" t="s">
        <v>17</v>
      </c>
      <c r="I25" s="28"/>
      <c r="J25" s="28"/>
      <c r="K25" s="28"/>
      <c r="L25" s="29"/>
      <c r="M25" s="214" t="s">
        <v>18</v>
      </c>
      <c r="N25" s="215" t="s">
        <v>19</v>
      </c>
      <c r="O25" s="215" t="s">
        <v>20</v>
      </c>
      <c r="P25" s="215" t="s">
        <v>21</v>
      </c>
      <c r="Q25" s="216" t="s">
        <v>22</v>
      </c>
      <c r="R25" s="359" t="s">
        <v>271</v>
      </c>
      <c r="S25" s="360" t="s">
        <v>272</v>
      </c>
    </row>
    <row r="26" ht="15.75" customHeight="1">
      <c r="A26" s="361"/>
      <c r="B26" s="41"/>
      <c r="C26" s="41"/>
      <c r="D26" s="41"/>
      <c r="E26" s="41"/>
      <c r="F26" s="41"/>
      <c r="G26" s="41"/>
      <c r="H26" s="213" t="s">
        <v>25</v>
      </c>
      <c r="I26" s="218" t="s">
        <v>26</v>
      </c>
      <c r="J26" s="218" t="s">
        <v>27</v>
      </c>
      <c r="K26" s="218" t="s">
        <v>273</v>
      </c>
      <c r="L26" s="218" t="s">
        <v>274</v>
      </c>
      <c r="M26" s="41"/>
      <c r="N26" s="215" t="s">
        <v>31</v>
      </c>
      <c r="O26" s="215" t="s">
        <v>31</v>
      </c>
      <c r="P26" s="215" t="s">
        <v>31</v>
      </c>
      <c r="Q26" s="41"/>
      <c r="R26" s="41"/>
      <c r="S26" s="66"/>
    </row>
    <row r="27" ht="15.75" customHeight="1">
      <c r="A27" s="362" t="s">
        <v>256</v>
      </c>
      <c r="B27" s="363" t="s">
        <v>82</v>
      </c>
      <c r="C27" s="222">
        <v>1.0</v>
      </c>
      <c r="D27" s="226" t="s">
        <v>296</v>
      </c>
      <c r="E27" s="224" t="s">
        <v>298</v>
      </c>
      <c r="F27" s="224"/>
      <c r="G27" s="223" t="s">
        <v>36</v>
      </c>
      <c r="H27" s="264">
        <v>2.0</v>
      </c>
      <c r="I27" s="265">
        <v>3.0</v>
      </c>
      <c r="J27" s="265"/>
      <c r="K27" s="265"/>
      <c r="L27" s="266"/>
      <c r="M27" s="230">
        <v>4.0</v>
      </c>
      <c r="N27" s="229">
        <f t="shared" ref="N27:N32" si="9">SUM(H27:L27)*14+M27</f>
        <v>74</v>
      </c>
      <c r="O27" s="230">
        <v>51.0</v>
      </c>
      <c r="P27" s="231">
        <f t="shared" ref="P27:P32" si="10">N27+O27</f>
        <v>125</v>
      </c>
      <c r="Q27" s="232">
        <f t="shared" ref="Q27:Q32" si="11">P27/25</f>
        <v>5</v>
      </c>
      <c r="R27" s="264" t="s">
        <v>37</v>
      </c>
      <c r="S27" s="365"/>
    </row>
    <row r="28" ht="15.75" customHeight="1">
      <c r="A28" s="366"/>
      <c r="B28" s="90"/>
      <c r="C28" s="222">
        <v>2.0</v>
      </c>
      <c r="D28" s="226" t="s">
        <v>299</v>
      </c>
      <c r="E28" s="224" t="s">
        <v>300</v>
      </c>
      <c r="F28" s="224"/>
      <c r="G28" s="223" t="s">
        <v>36</v>
      </c>
      <c r="H28" s="227">
        <v>2.0</v>
      </c>
      <c r="I28" s="227">
        <v>3.0</v>
      </c>
      <c r="J28" s="227"/>
      <c r="K28" s="227"/>
      <c r="L28" s="228"/>
      <c r="M28" s="230">
        <v>4.0</v>
      </c>
      <c r="N28" s="229">
        <f t="shared" si="9"/>
        <v>74</v>
      </c>
      <c r="O28" s="230">
        <v>51.0</v>
      </c>
      <c r="P28" s="231">
        <f t="shared" si="10"/>
        <v>125</v>
      </c>
      <c r="Q28" s="232">
        <f t="shared" si="11"/>
        <v>5</v>
      </c>
      <c r="R28" s="269" t="s">
        <v>37</v>
      </c>
      <c r="S28" s="365"/>
    </row>
    <row r="29" ht="15.75" customHeight="1">
      <c r="A29" s="366"/>
      <c r="B29" s="90"/>
      <c r="C29" s="222">
        <v>3.0</v>
      </c>
      <c r="D29" s="226" t="s">
        <v>301</v>
      </c>
      <c r="E29" s="224" t="s">
        <v>302</v>
      </c>
      <c r="F29" s="224"/>
      <c r="G29" s="223" t="s">
        <v>36</v>
      </c>
      <c r="H29" s="227">
        <v>3.0</v>
      </c>
      <c r="I29" s="267">
        <v>3.0</v>
      </c>
      <c r="J29" s="267"/>
      <c r="K29" s="267"/>
      <c r="L29" s="268"/>
      <c r="M29" s="230">
        <v>4.0</v>
      </c>
      <c r="N29" s="229">
        <f t="shared" si="9"/>
        <v>88</v>
      </c>
      <c r="O29" s="230">
        <v>37.0</v>
      </c>
      <c r="P29" s="231">
        <f t="shared" si="10"/>
        <v>125</v>
      </c>
      <c r="Q29" s="232">
        <f t="shared" si="11"/>
        <v>5</v>
      </c>
      <c r="R29" s="269" t="s">
        <v>37</v>
      </c>
      <c r="S29" s="365"/>
    </row>
    <row r="30" ht="15.75" customHeight="1">
      <c r="A30" s="366"/>
      <c r="B30" s="90"/>
      <c r="C30" s="222">
        <v>4.0</v>
      </c>
      <c r="D30" s="226" t="s">
        <v>303</v>
      </c>
      <c r="E30" s="224" t="s">
        <v>304</v>
      </c>
      <c r="F30" s="224"/>
      <c r="G30" s="223" t="s">
        <v>36</v>
      </c>
      <c r="H30" s="227">
        <v>4.0</v>
      </c>
      <c r="I30" s="227">
        <v>3.0</v>
      </c>
      <c r="J30" s="227"/>
      <c r="K30" s="227"/>
      <c r="L30" s="227"/>
      <c r="M30" s="230">
        <v>4.0</v>
      </c>
      <c r="N30" s="229">
        <f t="shared" si="9"/>
        <v>102</v>
      </c>
      <c r="O30" s="230">
        <v>98.0</v>
      </c>
      <c r="P30" s="231">
        <f t="shared" si="10"/>
        <v>200</v>
      </c>
      <c r="Q30" s="232">
        <f t="shared" si="11"/>
        <v>8</v>
      </c>
      <c r="R30" s="269" t="s">
        <v>37</v>
      </c>
      <c r="S30" s="365"/>
    </row>
    <row r="31" ht="15.75" customHeight="1">
      <c r="A31" s="366"/>
      <c r="B31" s="90"/>
      <c r="C31" s="222">
        <v>5.0</v>
      </c>
      <c r="D31" s="226" t="s">
        <v>305</v>
      </c>
      <c r="E31" s="224" t="s">
        <v>306</v>
      </c>
      <c r="F31" s="224"/>
      <c r="G31" s="223" t="s">
        <v>36</v>
      </c>
      <c r="H31" s="227">
        <v>2.0</v>
      </c>
      <c r="I31" s="227">
        <v>3.0</v>
      </c>
      <c r="J31" s="274"/>
      <c r="K31" s="274"/>
      <c r="L31" s="228"/>
      <c r="M31" s="230">
        <v>4.0</v>
      </c>
      <c r="N31" s="229">
        <f t="shared" si="9"/>
        <v>74</v>
      </c>
      <c r="O31" s="230">
        <v>26.0</v>
      </c>
      <c r="P31" s="231">
        <f t="shared" si="10"/>
        <v>100</v>
      </c>
      <c r="Q31" s="232">
        <f t="shared" si="11"/>
        <v>4</v>
      </c>
      <c r="R31" s="269" t="s">
        <v>57</v>
      </c>
      <c r="S31" s="365"/>
    </row>
    <row r="32" ht="15.75" customHeight="1">
      <c r="A32" s="366"/>
      <c r="B32" s="90"/>
      <c r="C32" s="222">
        <v>6.0</v>
      </c>
      <c r="D32" s="226" t="s">
        <v>307</v>
      </c>
      <c r="E32" s="224" t="s">
        <v>308</v>
      </c>
      <c r="F32" s="224"/>
      <c r="G32" s="223" t="s">
        <v>36</v>
      </c>
      <c r="H32" s="227">
        <v>2.0</v>
      </c>
      <c r="I32" s="227"/>
      <c r="J32" s="227"/>
      <c r="K32" s="227"/>
      <c r="L32" s="228"/>
      <c r="M32" s="230">
        <v>2.0</v>
      </c>
      <c r="N32" s="229">
        <f t="shared" si="9"/>
        <v>30</v>
      </c>
      <c r="O32" s="230">
        <v>45.0</v>
      </c>
      <c r="P32" s="231">
        <f t="shared" si="10"/>
        <v>75</v>
      </c>
      <c r="Q32" s="232">
        <f t="shared" si="11"/>
        <v>3</v>
      </c>
      <c r="R32" s="269" t="s">
        <v>57</v>
      </c>
      <c r="S32" s="227"/>
    </row>
    <row r="33" ht="15.75" customHeight="1">
      <c r="A33" s="366"/>
      <c r="B33" s="41"/>
      <c r="C33" s="228"/>
      <c r="D33" s="228"/>
      <c r="E33" s="228"/>
      <c r="F33" s="228"/>
      <c r="G33" s="228"/>
      <c r="H33" s="244">
        <f t="shared" ref="H33:Q33" si="12">SUM(H27:H32)</f>
        <v>15</v>
      </c>
      <c r="I33" s="244">
        <f t="shared" si="12"/>
        <v>15</v>
      </c>
      <c r="J33" s="244">
        <f t="shared" si="12"/>
        <v>0</v>
      </c>
      <c r="K33" s="244">
        <f t="shared" si="12"/>
        <v>0</v>
      </c>
      <c r="L33" s="244">
        <f t="shared" si="12"/>
        <v>0</v>
      </c>
      <c r="M33" s="244">
        <f t="shared" si="12"/>
        <v>22</v>
      </c>
      <c r="N33" s="244">
        <f t="shared" si="12"/>
        <v>442</v>
      </c>
      <c r="O33" s="244">
        <f t="shared" si="12"/>
        <v>308</v>
      </c>
      <c r="P33" s="242">
        <f t="shared" si="12"/>
        <v>750</v>
      </c>
      <c r="Q33" s="243">
        <f t="shared" si="12"/>
        <v>30</v>
      </c>
      <c r="R33" s="244"/>
      <c r="S33" s="369"/>
    </row>
    <row r="34" ht="15.75" customHeight="1">
      <c r="A34" s="366"/>
      <c r="B34" s="370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354"/>
      <c r="R34" s="185"/>
      <c r="S34" s="319"/>
    </row>
    <row r="35" ht="15.75" customHeight="1">
      <c r="A35" s="366"/>
      <c r="B35" s="356" t="s">
        <v>11</v>
      </c>
      <c r="C35" s="356" t="s">
        <v>12</v>
      </c>
      <c r="D35" s="356" t="s">
        <v>269</v>
      </c>
      <c r="E35" s="248" t="s">
        <v>270</v>
      </c>
      <c r="F35" s="357" t="s">
        <v>15</v>
      </c>
      <c r="G35" s="358" t="s">
        <v>16</v>
      </c>
      <c r="H35" s="212" t="s">
        <v>17</v>
      </c>
      <c r="I35" s="28"/>
      <c r="J35" s="28"/>
      <c r="K35" s="28"/>
      <c r="L35" s="29"/>
      <c r="M35" s="214" t="s">
        <v>18</v>
      </c>
      <c r="N35" s="215" t="s">
        <v>19</v>
      </c>
      <c r="O35" s="215" t="s">
        <v>20</v>
      </c>
      <c r="P35" s="215" t="s">
        <v>21</v>
      </c>
      <c r="Q35" s="216" t="s">
        <v>22</v>
      </c>
      <c r="R35" s="359" t="s">
        <v>271</v>
      </c>
      <c r="S35" s="360" t="s">
        <v>272</v>
      </c>
    </row>
    <row r="36" ht="15.75" customHeight="1">
      <c r="A36" s="366"/>
      <c r="B36" s="41"/>
      <c r="C36" s="41"/>
      <c r="D36" s="41"/>
      <c r="E36" s="41"/>
      <c r="F36" s="41"/>
      <c r="G36" s="41"/>
      <c r="H36" s="213" t="s">
        <v>25</v>
      </c>
      <c r="I36" s="218" t="s">
        <v>26</v>
      </c>
      <c r="J36" s="218"/>
      <c r="K36" s="218" t="s">
        <v>273</v>
      </c>
      <c r="L36" s="218" t="s">
        <v>274</v>
      </c>
      <c r="M36" s="41"/>
      <c r="N36" s="215" t="s">
        <v>31</v>
      </c>
      <c r="O36" s="215" t="s">
        <v>31</v>
      </c>
      <c r="P36" s="215" t="s">
        <v>31</v>
      </c>
      <c r="Q36" s="41"/>
      <c r="R36" s="41"/>
      <c r="S36" s="66"/>
    </row>
    <row r="37" ht="15.75" customHeight="1">
      <c r="A37" s="366"/>
      <c r="B37" s="363" t="s">
        <v>101</v>
      </c>
      <c r="C37" s="222">
        <v>1.0</v>
      </c>
      <c r="D37" s="226" t="s">
        <v>307</v>
      </c>
      <c r="E37" s="224" t="s">
        <v>309</v>
      </c>
      <c r="F37" s="224"/>
      <c r="G37" s="223" t="s">
        <v>36</v>
      </c>
      <c r="H37" s="264">
        <v>2.0</v>
      </c>
      <c r="I37" s="265">
        <v>3.0</v>
      </c>
      <c r="J37" s="265"/>
      <c r="K37" s="265"/>
      <c r="L37" s="230"/>
      <c r="M37" s="230">
        <v>4.0</v>
      </c>
      <c r="N37" s="229">
        <f t="shared" ref="N37:N42" si="13">SUM(H37:L37)*14+M37</f>
        <v>74</v>
      </c>
      <c r="O37" s="230">
        <v>76.0</v>
      </c>
      <c r="P37" s="231">
        <f t="shared" ref="P37:P42" si="14">N37+O37</f>
        <v>150</v>
      </c>
      <c r="Q37" s="232">
        <f t="shared" ref="Q37:Q42" si="15">P37/25</f>
        <v>6</v>
      </c>
      <c r="R37" s="264" t="s">
        <v>37</v>
      </c>
      <c r="S37" s="226" t="s">
        <v>310</v>
      </c>
    </row>
    <row r="38" ht="15.75" customHeight="1">
      <c r="A38" s="366"/>
      <c r="B38" s="90"/>
      <c r="C38" s="222">
        <v>2.0</v>
      </c>
      <c r="D38" s="226" t="s">
        <v>311</v>
      </c>
      <c r="E38" s="224" t="s">
        <v>312</v>
      </c>
      <c r="F38" s="224"/>
      <c r="G38" s="223" t="s">
        <v>36</v>
      </c>
      <c r="H38" s="227">
        <v>3.0</v>
      </c>
      <c r="I38" s="227"/>
      <c r="J38" s="227"/>
      <c r="K38" s="227"/>
      <c r="L38" s="258"/>
      <c r="M38" s="230">
        <v>2.0</v>
      </c>
      <c r="N38" s="229">
        <f t="shared" si="13"/>
        <v>44</v>
      </c>
      <c r="O38" s="230">
        <v>56.0</v>
      </c>
      <c r="P38" s="231">
        <f t="shared" si="14"/>
        <v>100</v>
      </c>
      <c r="Q38" s="232">
        <f t="shared" si="15"/>
        <v>4</v>
      </c>
      <c r="R38" s="269" t="s">
        <v>37</v>
      </c>
      <c r="S38" s="365"/>
    </row>
    <row r="39" ht="15.75" customHeight="1">
      <c r="A39" s="366"/>
      <c r="B39" s="90"/>
      <c r="C39" s="222">
        <v>3.0</v>
      </c>
      <c r="D39" s="226" t="s">
        <v>313</v>
      </c>
      <c r="E39" s="224" t="s">
        <v>314</v>
      </c>
      <c r="F39" s="224"/>
      <c r="G39" s="223" t="s">
        <v>36</v>
      </c>
      <c r="H39" s="227">
        <v>2.0</v>
      </c>
      <c r="I39" s="227">
        <v>3.0</v>
      </c>
      <c r="J39" s="227"/>
      <c r="K39" s="227"/>
      <c r="L39" s="227"/>
      <c r="M39" s="230">
        <v>4.0</v>
      </c>
      <c r="N39" s="229">
        <f t="shared" si="13"/>
        <v>74</v>
      </c>
      <c r="O39" s="230">
        <v>76.0</v>
      </c>
      <c r="P39" s="231">
        <f t="shared" si="14"/>
        <v>150</v>
      </c>
      <c r="Q39" s="232">
        <f t="shared" si="15"/>
        <v>6</v>
      </c>
      <c r="R39" s="269" t="s">
        <v>57</v>
      </c>
      <c r="S39" s="365"/>
    </row>
    <row r="40" ht="15.75" customHeight="1">
      <c r="A40" s="366"/>
      <c r="B40" s="90"/>
      <c r="C40" s="222">
        <v>4.0</v>
      </c>
      <c r="D40" s="226" t="s">
        <v>315</v>
      </c>
      <c r="E40" s="224" t="s">
        <v>103</v>
      </c>
      <c r="F40" s="224"/>
      <c r="G40" s="223" t="s">
        <v>36</v>
      </c>
      <c r="H40" s="222">
        <v>4.0</v>
      </c>
      <c r="I40" s="222">
        <v>4.0</v>
      </c>
      <c r="J40" s="222"/>
      <c r="K40" s="222"/>
      <c r="L40" s="222"/>
      <c r="M40" s="230">
        <v>4.0</v>
      </c>
      <c r="N40" s="229">
        <f t="shared" si="13"/>
        <v>116</v>
      </c>
      <c r="O40" s="230">
        <v>84.0</v>
      </c>
      <c r="P40" s="231">
        <f t="shared" si="14"/>
        <v>200</v>
      </c>
      <c r="Q40" s="232">
        <f t="shared" si="15"/>
        <v>8</v>
      </c>
      <c r="R40" s="269" t="s">
        <v>57</v>
      </c>
      <c r="S40" s="371"/>
    </row>
    <row r="41" ht="15.75" customHeight="1">
      <c r="A41" s="366"/>
      <c r="B41" s="90"/>
      <c r="C41" s="222">
        <v>5.0</v>
      </c>
      <c r="D41" s="226" t="s">
        <v>316</v>
      </c>
      <c r="E41" s="224" t="s">
        <v>317</v>
      </c>
      <c r="F41" s="224"/>
      <c r="G41" s="223" t="s">
        <v>36</v>
      </c>
      <c r="H41" s="227">
        <v>2.0</v>
      </c>
      <c r="I41" s="227">
        <v>3.0</v>
      </c>
      <c r="J41" s="246"/>
      <c r="K41" s="246"/>
      <c r="L41" s="227"/>
      <c r="M41" s="230">
        <v>4.0</v>
      </c>
      <c r="N41" s="229">
        <f t="shared" si="13"/>
        <v>74</v>
      </c>
      <c r="O41" s="230">
        <v>26.0</v>
      </c>
      <c r="P41" s="231">
        <f t="shared" si="14"/>
        <v>100</v>
      </c>
      <c r="Q41" s="232">
        <f t="shared" si="15"/>
        <v>4</v>
      </c>
      <c r="R41" s="269" t="s">
        <v>57</v>
      </c>
      <c r="S41" s="365"/>
    </row>
    <row r="42" ht="15.75" customHeight="1">
      <c r="A42" s="366"/>
      <c r="B42" s="90"/>
      <c r="C42" s="222">
        <v>6.0</v>
      </c>
      <c r="D42" s="226" t="s">
        <v>318</v>
      </c>
      <c r="E42" s="224" t="s">
        <v>319</v>
      </c>
      <c r="F42" s="224"/>
      <c r="G42" s="223" t="s">
        <v>36</v>
      </c>
      <c r="H42" s="227">
        <v>2.0</v>
      </c>
      <c r="I42" s="228"/>
      <c r="J42" s="227"/>
      <c r="K42" s="227"/>
      <c r="L42" s="228"/>
      <c r="M42" s="227">
        <v>2.0</v>
      </c>
      <c r="N42" s="229">
        <f t="shared" si="13"/>
        <v>30</v>
      </c>
      <c r="O42" s="230">
        <v>20.0</v>
      </c>
      <c r="P42" s="231">
        <f t="shared" si="14"/>
        <v>50</v>
      </c>
      <c r="Q42" s="232">
        <f t="shared" si="15"/>
        <v>2</v>
      </c>
      <c r="R42" s="269" t="s">
        <v>57</v>
      </c>
      <c r="S42" s="365"/>
    </row>
    <row r="43" ht="15.75" customHeight="1">
      <c r="A43" s="366"/>
      <c r="B43" s="41"/>
      <c r="C43" s="228"/>
      <c r="D43" s="228"/>
      <c r="E43" s="228"/>
      <c r="F43" s="228"/>
      <c r="G43" s="228"/>
      <c r="H43" s="244">
        <f t="shared" ref="H43:Q43" si="16">SUM(H37:H42)</f>
        <v>15</v>
      </c>
      <c r="I43" s="244">
        <f t="shared" si="16"/>
        <v>13</v>
      </c>
      <c r="J43" s="244">
        <f t="shared" si="16"/>
        <v>0</v>
      </c>
      <c r="K43" s="244">
        <f t="shared" si="16"/>
        <v>0</v>
      </c>
      <c r="L43" s="244">
        <f t="shared" si="16"/>
        <v>0</v>
      </c>
      <c r="M43" s="244">
        <f t="shared" si="16"/>
        <v>20</v>
      </c>
      <c r="N43" s="244">
        <f t="shared" si="16"/>
        <v>412</v>
      </c>
      <c r="O43" s="244">
        <f t="shared" si="16"/>
        <v>338</v>
      </c>
      <c r="P43" s="242">
        <f t="shared" si="16"/>
        <v>750</v>
      </c>
      <c r="Q43" s="243">
        <f t="shared" si="16"/>
        <v>30</v>
      </c>
      <c r="R43" s="244"/>
      <c r="S43" s="369"/>
    </row>
    <row r="44" ht="15.75" customHeight="1">
      <c r="A44" s="361"/>
      <c r="B44" s="370"/>
      <c r="C44" s="354"/>
      <c r="D44" s="354"/>
      <c r="E44" s="354"/>
      <c r="F44" s="354"/>
      <c r="G44" s="354"/>
      <c r="H44" s="354"/>
      <c r="I44" s="354"/>
      <c r="J44" s="354"/>
      <c r="K44" s="354"/>
      <c r="L44" s="354"/>
      <c r="M44" s="354"/>
      <c r="N44" s="354"/>
      <c r="O44" s="354"/>
      <c r="P44" s="354"/>
      <c r="Q44" s="354"/>
      <c r="R44" s="185"/>
      <c r="S44" s="274"/>
    </row>
    <row r="45" ht="15.75" customHeight="1">
      <c r="A45" s="355" t="s">
        <v>10</v>
      </c>
      <c r="B45" s="356" t="s">
        <v>11</v>
      </c>
      <c r="C45" s="356" t="s">
        <v>12</v>
      </c>
      <c r="D45" s="356" t="s">
        <v>269</v>
      </c>
      <c r="E45" s="248" t="s">
        <v>270</v>
      </c>
      <c r="F45" s="357" t="s">
        <v>15</v>
      </c>
      <c r="G45" s="358" t="s">
        <v>16</v>
      </c>
      <c r="H45" s="212" t="s">
        <v>17</v>
      </c>
      <c r="I45" s="28"/>
      <c r="J45" s="28"/>
      <c r="K45" s="28"/>
      <c r="L45" s="29"/>
      <c r="M45" s="214" t="s">
        <v>18</v>
      </c>
      <c r="N45" s="215" t="s">
        <v>19</v>
      </c>
      <c r="O45" s="215" t="s">
        <v>20</v>
      </c>
      <c r="P45" s="215" t="s">
        <v>21</v>
      </c>
      <c r="Q45" s="216" t="s">
        <v>22</v>
      </c>
      <c r="R45" s="359" t="s">
        <v>271</v>
      </c>
      <c r="S45" s="360" t="s">
        <v>272</v>
      </c>
    </row>
    <row r="46" ht="15.75" customHeight="1">
      <c r="A46" s="361"/>
      <c r="B46" s="41"/>
      <c r="C46" s="41"/>
      <c r="D46" s="41"/>
      <c r="E46" s="41"/>
      <c r="F46" s="41"/>
      <c r="G46" s="41"/>
      <c r="H46" s="213" t="s">
        <v>25</v>
      </c>
      <c r="I46" s="218" t="s">
        <v>26</v>
      </c>
      <c r="J46" s="218" t="s">
        <v>27</v>
      </c>
      <c r="K46" s="218" t="s">
        <v>273</v>
      </c>
      <c r="L46" s="218" t="s">
        <v>274</v>
      </c>
      <c r="M46" s="41"/>
      <c r="N46" s="215" t="s">
        <v>31</v>
      </c>
      <c r="O46" s="215" t="s">
        <v>31</v>
      </c>
      <c r="P46" s="215" t="s">
        <v>31</v>
      </c>
      <c r="Q46" s="41"/>
      <c r="R46" s="41"/>
      <c r="S46" s="66"/>
    </row>
    <row r="47" ht="15.75" customHeight="1">
      <c r="A47" s="362" t="s">
        <v>257</v>
      </c>
      <c r="B47" s="363" t="s">
        <v>124</v>
      </c>
      <c r="C47" s="222">
        <v>1.0</v>
      </c>
      <c r="D47" s="226" t="s">
        <v>318</v>
      </c>
      <c r="E47" s="224" t="s">
        <v>320</v>
      </c>
      <c r="F47" s="224"/>
      <c r="G47" s="223" t="s">
        <v>36</v>
      </c>
      <c r="H47" s="264">
        <v>2.0</v>
      </c>
      <c r="I47" s="265">
        <v>3.0</v>
      </c>
      <c r="J47" s="265"/>
      <c r="K47" s="265"/>
      <c r="L47" s="266"/>
      <c r="M47" s="230">
        <v>4.0</v>
      </c>
      <c r="N47" s="229">
        <f t="shared" ref="N47:N52" si="17">SUM(H47:L47)*14+M47</f>
        <v>74</v>
      </c>
      <c r="O47" s="230">
        <v>51.0</v>
      </c>
      <c r="P47" s="231">
        <f t="shared" ref="P47:P52" si="18">N47+O47</f>
        <v>125</v>
      </c>
      <c r="Q47" s="232">
        <f t="shared" ref="Q47:Q52" si="19">P47/25</f>
        <v>5</v>
      </c>
      <c r="R47" s="264" t="s">
        <v>37</v>
      </c>
      <c r="S47" s="226" t="s">
        <v>321</v>
      </c>
    </row>
    <row r="48" ht="15.75" customHeight="1">
      <c r="A48" s="366"/>
      <c r="B48" s="90"/>
      <c r="C48" s="222">
        <v>2.0</v>
      </c>
      <c r="D48" s="226" t="s">
        <v>322</v>
      </c>
      <c r="E48" s="224" t="s">
        <v>323</v>
      </c>
      <c r="F48" s="224"/>
      <c r="G48" s="223" t="s">
        <v>36</v>
      </c>
      <c r="H48" s="227">
        <v>2.0</v>
      </c>
      <c r="I48" s="227">
        <v>3.0</v>
      </c>
      <c r="J48" s="227"/>
      <c r="K48" s="227"/>
      <c r="L48" s="277"/>
      <c r="M48" s="230">
        <v>4.0</v>
      </c>
      <c r="N48" s="229">
        <f t="shared" si="17"/>
        <v>74</v>
      </c>
      <c r="O48" s="230">
        <v>51.0</v>
      </c>
      <c r="P48" s="231">
        <f t="shared" si="18"/>
        <v>125</v>
      </c>
      <c r="Q48" s="232">
        <f t="shared" si="19"/>
        <v>5</v>
      </c>
      <c r="R48" s="269" t="s">
        <v>37</v>
      </c>
      <c r="S48" s="365"/>
    </row>
    <row r="49" ht="15.75" customHeight="1">
      <c r="A49" s="366"/>
      <c r="B49" s="90"/>
      <c r="C49" s="222">
        <v>3.0</v>
      </c>
      <c r="D49" s="226" t="s">
        <v>324</v>
      </c>
      <c r="E49" s="224" t="s">
        <v>325</v>
      </c>
      <c r="F49" s="224"/>
      <c r="G49" s="223" t="s">
        <v>36</v>
      </c>
      <c r="H49" s="227">
        <v>3.0</v>
      </c>
      <c r="I49" s="227">
        <v>3.0</v>
      </c>
      <c r="J49" s="227"/>
      <c r="K49" s="227"/>
      <c r="L49" s="228"/>
      <c r="M49" s="230">
        <v>4.0</v>
      </c>
      <c r="N49" s="229">
        <f t="shared" si="17"/>
        <v>88</v>
      </c>
      <c r="O49" s="230">
        <v>62.0</v>
      </c>
      <c r="P49" s="231">
        <f t="shared" si="18"/>
        <v>150</v>
      </c>
      <c r="Q49" s="232">
        <f t="shared" si="19"/>
        <v>6</v>
      </c>
      <c r="R49" s="269" t="s">
        <v>37</v>
      </c>
      <c r="S49" s="365"/>
    </row>
    <row r="50" ht="15.75" customHeight="1">
      <c r="A50" s="366"/>
      <c r="B50" s="90"/>
      <c r="C50" s="222">
        <v>4.0</v>
      </c>
      <c r="D50" s="226" t="s">
        <v>326</v>
      </c>
      <c r="E50" s="224" t="s">
        <v>327</v>
      </c>
      <c r="F50" s="224"/>
      <c r="G50" s="223" t="s">
        <v>36</v>
      </c>
      <c r="H50" s="227">
        <v>3.0</v>
      </c>
      <c r="I50" s="227"/>
      <c r="J50" s="227"/>
      <c r="K50" s="227"/>
      <c r="L50" s="228"/>
      <c r="M50" s="230">
        <v>2.0</v>
      </c>
      <c r="N50" s="229">
        <f t="shared" si="17"/>
        <v>44</v>
      </c>
      <c r="O50" s="230">
        <v>56.0</v>
      </c>
      <c r="P50" s="231">
        <f t="shared" si="18"/>
        <v>100</v>
      </c>
      <c r="Q50" s="232">
        <f t="shared" si="19"/>
        <v>4</v>
      </c>
      <c r="R50" s="269" t="s">
        <v>37</v>
      </c>
      <c r="S50" s="365"/>
    </row>
    <row r="51" ht="15.75" customHeight="1">
      <c r="A51" s="366"/>
      <c r="B51" s="90"/>
      <c r="C51" s="222">
        <v>5.0</v>
      </c>
      <c r="D51" s="226" t="s">
        <v>328</v>
      </c>
      <c r="E51" s="224" t="s">
        <v>329</v>
      </c>
      <c r="F51" s="224"/>
      <c r="G51" s="223" t="s">
        <v>36</v>
      </c>
      <c r="H51" s="227">
        <v>2.0</v>
      </c>
      <c r="I51" s="227">
        <v>3.0</v>
      </c>
      <c r="J51" s="227"/>
      <c r="K51" s="227"/>
      <c r="L51" s="228"/>
      <c r="M51" s="230">
        <v>4.0</v>
      </c>
      <c r="N51" s="229">
        <f t="shared" si="17"/>
        <v>74</v>
      </c>
      <c r="O51" s="230">
        <v>26.0</v>
      </c>
      <c r="P51" s="231">
        <f t="shared" si="18"/>
        <v>100</v>
      </c>
      <c r="Q51" s="232">
        <f t="shared" si="19"/>
        <v>4</v>
      </c>
      <c r="R51" s="269" t="s">
        <v>57</v>
      </c>
      <c r="S51" s="365"/>
    </row>
    <row r="52" ht="15.75" customHeight="1">
      <c r="A52" s="366"/>
      <c r="B52" s="90"/>
      <c r="C52" s="222">
        <v>6.0</v>
      </c>
      <c r="D52" s="226" t="s">
        <v>330</v>
      </c>
      <c r="E52" s="224" t="s">
        <v>331</v>
      </c>
      <c r="F52" s="224"/>
      <c r="G52" s="223" t="s">
        <v>36</v>
      </c>
      <c r="H52" s="227">
        <v>3.0</v>
      </c>
      <c r="I52" s="227">
        <v>3.0</v>
      </c>
      <c r="J52" s="319"/>
      <c r="K52" s="319"/>
      <c r="L52" s="228"/>
      <c r="M52" s="230">
        <v>4.0</v>
      </c>
      <c r="N52" s="229">
        <f t="shared" si="17"/>
        <v>88</v>
      </c>
      <c r="O52" s="230">
        <v>62.0</v>
      </c>
      <c r="P52" s="231">
        <f t="shared" si="18"/>
        <v>150</v>
      </c>
      <c r="Q52" s="232">
        <f t="shared" si="19"/>
        <v>6</v>
      </c>
      <c r="R52" s="269" t="s">
        <v>57</v>
      </c>
      <c r="S52" s="365"/>
    </row>
    <row r="53" ht="15.75" customHeight="1">
      <c r="A53" s="366"/>
      <c r="B53" s="41"/>
      <c r="C53" s="228"/>
      <c r="D53" s="228"/>
      <c r="E53" s="228"/>
      <c r="F53" s="228"/>
      <c r="G53" s="228"/>
      <c r="H53" s="244">
        <f t="shared" ref="H53:Q53" si="20">SUM(H47:H52)</f>
        <v>15</v>
      </c>
      <c r="I53" s="244">
        <f t="shared" si="20"/>
        <v>15</v>
      </c>
      <c r="J53" s="244">
        <f t="shared" si="20"/>
        <v>0</v>
      </c>
      <c r="K53" s="244">
        <f t="shared" si="20"/>
        <v>0</v>
      </c>
      <c r="L53" s="244">
        <f t="shared" si="20"/>
        <v>0</v>
      </c>
      <c r="M53" s="242">
        <f t="shared" si="20"/>
        <v>22</v>
      </c>
      <c r="N53" s="242">
        <f t="shared" si="20"/>
        <v>442</v>
      </c>
      <c r="O53" s="242">
        <f t="shared" si="20"/>
        <v>308</v>
      </c>
      <c r="P53" s="242">
        <f t="shared" si="20"/>
        <v>750</v>
      </c>
      <c r="Q53" s="243">
        <f t="shared" si="20"/>
        <v>30</v>
      </c>
      <c r="R53" s="242"/>
      <c r="S53" s="242"/>
    </row>
    <row r="54" ht="15.75" customHeight="1">
      <c r="A54" s="366"/>
      <c r="B54" s="370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185"/>
      <c r="S54" s="319"/>
    </row>
    <row r="55" ht="15.75" customHeight="1">
      <c r="A55" s="366"/>
      <c r="B55" s="356" t="s">
        <v>11</v>
      </c>
      <c r="C55" s="356" t="s">
        <v>12</v>
      </c>
      <c r="D55" s="356" t="s">
        <v>269</v>
      </c>
      <c r="E55" s="248" t="s">
        <v>270</v>
      </c>
      <c r="F55" s="357" t="s">
        <v>15</v>
      </c>
      <c r="G55" s="358" t="s">
        <v>16</v>
      </c>
      <c r="H55" s="212" t="s">
        <v>17</v>
      </c>
      <c r="I55" s="28"/>
      <c r="J55" s="28"/>
      <c r="K55" s="28"/>
      <c r="L55" s="29"/>
      <c r="M55" s="214" t="s">
        <v>18</v>
      </c>
      <c r="N55" s="215" t="s">
        <v>19</v>
      </c>
      <c r="O55" s="215" t="s">
        <v>20</v>
      </c>
      <c r="P55" s="215" t="s">
        <v>21</v>
      </c>
      <c r="Q55" s="216" t="s">
        <v>22</v>
      </c>
      <c r="R55" s="359" t="s">
        <v>271</v>
      </c>
      <c r="S55" s="360" t="s">
        <v>272</v>
      </c>
    </row>
    <row r="56" ht="15.75" customHeight="1">
      <c r="A56" s="366"/>
      <c r="B56" s="41"/>
      <c r="C56" s="41"/>
      <c r="D56" s="41"/>
      <c r="E56" s="41"/>
      <c r="F56" s="41"/>
      <c r="G56" s="41"/>
      <c r="H56" s="213" t="s">
        <v>25</v>
      </c>
      <c r="I56" s="218" t="s">
        <v>26</v>
      </c>
      <c r="J56" s="218" t="s">
        <v>27</v>
      </c>
      <c r="K56" s="218" t="s">
        <v>273</v>
      </c>
      <c r="L56" s="218" t="s">
        <v>274</v>
      </c>
      <c r="M56" s="41"/>
      <c r="N56" s="215" t="s">
        <v>31</v>
      </c>
      <c r="O56" s="215" t="s">
        <v>31</v>
      </c>
      <c r="P56" s="215" t="s">
        <v>31</v>
      </c>
      <c r="Q56" s="41"/>
      <c r="R56" s="41"/>
      <c r="S56" s="66"/>
    </row>
    <row r="57" ht="15.75" customHeight="1">
      <c r="A57" s="366"/>
      <c r="B57" s="363" t="s">
        <v>143</v>
      </c>
      <c r="C57" s="222">
        <v>1.0</v>
      </c>
      <c r="D57" s="226" t="s">
        <v>330</v>
      </c>
      <c r="E57" s="224" t="s">
        <v>332</v>
      </c>
      <c r="F57" s="224"/>
      <c r="G57" s="223" t="s">
        <v>36</v>
      </c>
      <c r="H57" s="264">
        <v>2.0</v>
      </c>
      <c r="I57" s="265">
        <v>3.0</v>
      </c>
      <c r="J57" s="265"/>
      <c r="K57" s="265"/>
      <c r="L57" s="372"/>
      <c r="M57" s="265">
        <v>4.0</v>
      </c>
      <c r="N57" s="229">
        <f t="shared" ref="N57:N62" si="21">SUM(H57:L57)*14+M57</f>
        <v>74</v>
      </c>
      <c r="O57" s="230">
        <v>51.0</v>
      </c>
      <c r="P57" s="231">
        <f t="shared" ref="P57:P62" si="22">N57+O57</f>
        <v>125</v>
      </c>
      <c r="Q57" s="232">
        <f t="shared" ref="Q57:Q62" si="23">P57/25</f>
        <v>5</v>
      </c>
      <c r="R57" s="264" t="s">
        <v>37</v>
      </c>
      <c r="S57" s="226" t="s">
        <v>333</v>
      </c>
    </row>
    <row r="58" ht="15.75" customHeight="1">
      <c r="A58" s="366"/>
      <c r="B58" s="90"/>
      <c r="C58" s="222">
        <v>2.0</v>
      </c>
      <c r="D58" s="226" t="s">
        <v>334</v>
      </c>
      <c r="E58" s="224" t="s">
        <v>335</v>
      </c>
      <c r="F58" s="224"/>
      <c r="G58" s="223" t="s">
        <v>36</v>
      </c>
      <c r="H58" s="227">
        <v>2.0</v>
      </c>
      <c r="I58" s="227">
        <v>3.0</v>
      </c>
      <c r="J58" s="227"/>
      <c r="K58" s="227"/>
      <c r="L58" s="228"/>
      <c r="M58" s="265">
        <v>4.0</v>
      </c>
      <c r="N58" s="229">
        <f t="shared" si="21"/>
        <v>74</v>
      </c>
      <c r="O58" s="230">
        <v>51.0</v>
      </c>
      <c r="P58" s="231">
        <f t="shared" si="22"/>
        <v>125</v>
      </c>
      <c r="Q58" s="232">
        <f t="shared" si="23"/>
        <v>5</v>
      </c>
      <c r="R58" s="264" t="s">
        <v>37</v>
      </c>
      <c r="S58" s="365"/>
    </row>
    <row r="59" ht="15.75" customHeight="1">
      <c r="A59" s="366"/>
      <c r="B59" s="90"/>
      <c r="C59" s="222">
        <v>3.0</v>
      </c>
      <c r="D59" s="226" t="s">
        <v>336</v>
      </c>
      <c r="E59" s="224" t="s">
        <v>337</v>
      </c>
      <c r="F59" s="224"/>
      <c r="G59" s="223" t="s">
        <v>36</v>
      </c>
      <c r="H59" s="227">
        <v>3.0</v>
      </c>
      <c r="I59" s="227">
        <v>3.0</v>
      </c>
      <c r="J59" s="227"/>
      <c r="K59" s="227"/>
      <c r="L59" s="228"/>
      <c r="M59" s="265">
        <v>4.0</v>
      </c>
      <c r="N59" s="229">
        <f t="shared" si="21"/>
        <v>88</v>
      </c>
      <c r="O59" s="230">
        <v>62.0</v>
      </c>
      <c r="P59" s="231">
        <f t="shared" si="22"/>
        <v>150</v>
      </c>
      <c r="Q59" s="232">
        <f t="shared" si="23"/>
        <v>6</v>
      </c>
      <c r="R59" s="264" t="s">
        <v>37</v>
      </c>
      <c r="S59" s="365"/>
    </row>
    <row r="60" ht="15.75" customHeight="1">
      <c r="A60" s="366"/>
      <c r="B60" s="90"/>
      <c r="C60" s="222">
        <v>4.0</v>
      </c>
      <c r="D60" s="226" t="s">
        <v>338</v>
      </c>
      <c r="E60" s="224" t="s">
        <v>339</v>
      </c>
      <c r="F60" s="224"/>
      <c r="G60" s="223" t="s">
        <v>36</v>
      </c>
      <c r="H60" s="227">
        <v>4.0</v>
      </c>
      <c r="I60" s="227"/>
      <c r="J60" s="227"/>
      <c r="K60" s="227"/>
      <c r="L60" s="228"/>
      <c r="M60" s="265">
        <v>2.0</v>
      </c>
      <c r="N60" s="229">
        <f t="shared" si="21"/>
        <v>58</v>
      </c>
      <c r="O60" s="230">
        <v>67.0</v>
      </c>
      <c r="P60" s="231">
        <f t="shared" si="22"/>
        <v>125</v>
      </c>
      <c r="Q60" s="232">
        <f t="shared" si="23"/>
        <v>5</v>
      </c>
      <c r="R60" s="264" t="s">
        <v>37</v>
      </c>
      <c r="S60" s="365"/>
    </row>
    <row r="61" ht="15.75" customHeight="1">
      <c r="A61" s="366"/>
      <c r="B61" s="90"/>
      <c r="C61" s="222">
        <v>5.0</v>
      </c>
      <c r="D61" s="226" t="s">
        <v>340</v>
      </c>
      <c r="E61" s="224" t="s">
        <v>341</v>
      </c>
      <c r="F61" s="224"/>
      <c r="G61" s="223" t="s">
        <v>36</v>
      </c>
      <c r="H61" s="227">
        <v>2.0</v>
      </c>
      <c r="I61" s="227">
        <v>3.0</v>
      </c>
      <c r="J61" s="227"/>
      <c r="K61" s="227"/>
      <c r="L61" s="228"/>
      <c r="M61" s="265">
        <v>4.0</v>
      </c>
      <c r="N61" s="229">
        <f t="shared" si="21"/>
        <v>74</v>
      </c>
      <c r="O61" s="230">
        <v>51.0</v>
      </c>
      <c r="P61" s="231">
        <f t="shared" si="22"/>
        <v>125</v>
      </c>
      <c r="Q61" s="232">
        <f t="shared" si="23"/>
        <v>5</v>
      </c>
      <c r="R61" s="269" t="s">
        <v>57</v>
      </c>
      <c r="S61" s="365"/>
    </row>
    <row r="62" ht="15.75" customHeight="1">
      <c r="A62" s="366"/>
      <c r="B62" s="90"/>
      <c r="C62" s="222">
        <v>6.0</v>
      </c>
      <c r="D62" s="226" t="s">
        <v>342</v>
      </c>
      <c r="E62" s="224" t="s">
        <v>343</v>
      </c>
      <c r="F62" s="224"/>
      <c r="G62" s="223" t="s">
        <v>36</v>
      </c>
      <c r="H62" s="227">
        <v>3.0</v>
      </c>
      <c r="I62" s="227"/>
      <c r="J62" s="227"/>
      <c r="K62" s="227"/>
      <c r="L62" s="228"/>
      <c r="M62" s="227">
        <v>2.0</v>
      </c>
      <c r="N62" s="229">
        <f t="shared" si="21"/>
        <v>44</v>
      </c>
      <c r="O62" s="230">
        <v>56.0</v>
      </c>
      <c r="P62" s="231">
        <f t="shared" si="22"/>
        <v>100</v>
      </c>
      <c r="Q62" s="232">
        <f t="shared" si="23"/>
        <v>4</v>
      </c>
      <c r="R62" s="269" t="s">
        <v>57</v>
      </c>
      <c r="S62" s="365"/>
    </row>
    <row r="63" ht="15.75" customHeight="1">
      <c r="A63" s="366"/>
      <c r="B63" s="41"/>
      <c r="C63" s="228"/>
      <c r="D63" s="226"/>
      <c r="E63" s="224"/>
      <c r="F63" s="255"/>
      <c r="G63" s="228"/>
      <c r="H63" s="244">
        <f t="shared" ref="H63:Q63" si="24">SUM(H57:H62)</f>
        <v>16</v>
      </c>
      <c r="I63" s="244">
        <f t="shared" si="24"/>
        <v>12</v>
      </c>
      <c r="J63" s="244">
        <f t="shared" si="24"/>
        <v>0</v>
      </c>
      <c r="K63" s="244">
        <f t="shared" si="24"/>
        <v>0</v>
      </c>
      <c r="L63" s="244">
        <f t="shared" si="24"/>
        <v>0</v>
      </c>
      <c r="M63" s="242">
        <f t="shared" si="24"/>
        <v>20</v>
      </c>
      <c r="N63" s="242">
        <f t="shared" si="24"/>
        <v>412</v>
      </c>
      <c r="O63" s="242">
        <f t="shared" si="24"/>
        <v>338</v>
      </c>
      <c r="P63" s="242">
        <f t="shared" si="24"/>
        <v>750</v>
      </c>
      <c r="Q63" s="243">
        <f t="shared" si="24"/>
        <v>30</v>
      </c>
      <c r="R63" s="244"/>
      <c r="S63" s="369"/>
    </row>
    <row r="64" ht="15.75" customHeight="1">
      <c r="A64" s="361"/>
      <c r="B64" s="370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185"/>
      <c r="S64" s="274"/>
    </row>
    <row r="65" ht="15.75" customHeight="1">
      <c r="A65" s="355" t="s">
        <v>10</v>
      </c>
      <c r="B65" s="356" t="s">
        <v>11</v>
      </c>
      <c r="C65" s="356" t="s">
        <v>12</v>
      </c>
      <c r="D65" s="356" t="s">
        <v>269</v>
      </c>
      <c r="E65" s="248" t="s">
        <v>270</v>
      </c>
      <c r="F65" s="357" t="s">
        <v>15</v>
      </c>
      <c r="G65" s="358" t="s">
        <v>16</v>
      </c>
      <c r="H65" s="212" t="s">
        <v>17</v>
      </c>
      <c r="I65" s="28"/>
      <c r="J65" s="28"/>
      <c r="K65" s="28"/>
      <c r="L65" s="29"/>
      <c r="M65" s="214" t="s">
        <v>18</v>
      </c>
      <c r="N65" s="215" t="s">
        <v>19</v>
      </c>
      <c r="O65" s="215" t="s">
        <v>20</v>
      </c>
      <c r="P65" s="215" t="s">
        <v>21</v>
      </c>
      <c r="Q65" s="216" t="s">
        <v>22</v>
      </c>
      <c r="R65" s="359" t="s">
        <v>271</v>
      </c>
      <c r="S65" s="360" t="s">
        <v>272</v>
      </c>
    </row>
    <row r="66" ht="15.75" customHeight="1">
      <c r="A66" s="361"/>
      <c r="B66" s="41"/>
      <c r="C66" s="41"/>
      <c r="D66" s="41"/>
      <c r="E66" s="41"/>
      <c r="F66" s="41"/>
      <c r="G66" s="41"/>
      <c r="H66" s="213" t="s">
        <v>25</v>
      </c>
      <c r="I66" s="218" t="s">
        <v>26</v>
      </c>
      <c r="J66" s="218" t="s">
        <v>27</v>
      </c>
      <c r="K66" s="218" t="s">
        <v>273</v>
      </c>
      <c r="L66" s="218" t="s">
        <v>274</v>
      </c>
      <c r="M66" s="41"/>
      <c r="N66" s="215" t="s">
        <v>31</v>
      </c>
      <c r="O66" s="215" t="s">
        <v>31</v>
      </c>
      <c r="P66" s="215" t="s">
        <v>31</v>
      </c>
      <c r="Q66" s="41"/>
      <c r="R66" s="41"/>
      <c r="S66" s="66"/>
    </row>
    <row r="67" ht="15.75" customHeight="1">
      <c r="A67" s="362" t="s">
        <v>162</v>
      </c>
      <c r="B67" s="363" t="s">
        <v>163</v>
      </c>
      <c r="C67" s="222">
        <v>1.0</v>
      </c>
      <c r="D67" s="226" t="s">
        <v>342</v>
      </c>
      <c r="E67" s="224" t="s">
        <v>344</v>
      </c>
      <c r="F67" s="224"/>
      <c r="G67" s="223" t="s">
        <v>36</v>
      </c>
      <c r="H67" s="264">
        <v>4.0</v>
      </c>
      <c r="I67" s="265">
        <v>4.0</v>
      </c>
      <c r="J67" s="265"/>
      <c r="K67" s="265"/>
      <c r="L67" s="265"/>
      <c r="M67" s="230">
        <v>4.0</v>
      </c>
      <c r="N67" s="229">
        <f t="shared" ref="N67:N72" si="25">SUM(H67:L67)*14+M67</f>
        <v>116</v>
      </c>
      <c r="O67" s="230">
        <v>84.0</v>
      </c>
      <c r="P67" s="231">
        <f t="shared" ref="P67:P72" si="26">N67+O67</f>
        <v>200</v>
      </c>
      <c r="Q67" s="232">
        <f t="shared" ref="Q67:Q72" si="27">P67/25</f>
        <v>8</v>
      </c>
      <c r="R67" s="264" t="s">
        <v>37</v>
      </c>
      <c r="S67" s="226" t="s">
        <v>345</v>
      </c>
    </row>
    <row r="68" ht="15.75" customHeight="1">
      <c r="A68" s="366"/>
      <c r="B68" s="90"/>
      <c r="C68" s="222">
        <v>2.0</v>
      </c>
      <c r="D68" s="226" t="s">
        <v>346</v>
      </c>
      <c r="E68" s="224" t="s">
        <v>347</v>
      </c>
      <c r="F68" s="224"/>
      <c r="G68" s="223" t="s">
        <v>36</v>
      </c>
      <c r="H68" s="227">
        <v>2.0</v>
      </c>
      <c r="I68" s="227">
        <v>3.0</v>
      </c>
      <c r="J68" s="227"/>
      <c r="K68" s="227"/>
      <c r="L68" s="227"/>
      <c r="M68" s="230">
        <v>4.0</v>
      </c>
      <c r="N68" s="229">
        <f t="shared" si="25"/>
        <v>74</v>
      </c>
      <c r="O68" s="230">
        <v>51.0</v>
      </c>
      <c r="P68" s="231">
        <f t="shared" si="26"/>
        <v>125</v>
      </c>
      <c r="Q68" s="232">
        <f t="shared" si="27"/>
        <v>5</v>
      </c>
      <c r="R68" s="269" t="s">
        <v>37</v>
      </c>
      <c r="S68" s="226" t="s">
        <v>348</v>
      </c>
    </row>
    <row r="69" ht="15.75" customHeight="1">
      <c r="A69" s="366"/>
      <c r="B69" s="90"/>
      <c r="C69" s="222">
        <v>3.0</v>
      </c>
      <c r="D69" s="226" t="s">
        <v>349</v>
      </c>
      <c r="E69" s="224" t="s">
        <v>350</v>
      </c>
      <c r="F69" s="224"/>
      <c r="G69" s="223" t="s">
        <v>36</v>
      </c>
      <c r="H69" s="227">
        <v>2.0</v>
      </c>
      <c r="I69" s="227">
        <v>3.0</v>
      </c>
      <c r="J69" s="227"/>
      <c r="K69" s="227"/>
      <c r="L69" s="227"/>
      <c r="M69" s="230">
        <v>4.0</v>
      </c>
      <c r="N69" s="229">
        <f t="shared" si="25"/>
        <v>74</v>
      </c>
      <c r="O69" s="230">
        <v>51.0</v>
      </c>
      <c r="P69" s="231">
        <f t="shared" si="26"/>
        <v>125</v>
      </c>
      <c r="Q69" s="232">
        <f t="shared" si="27"/>
        <v>5</v>
      </c>
      <c r="R69" s="269" t="s">
        <v>37</v>
      </c>
      <c r="S69" s="365"/>
    </row>
    <row r="70" ht="15.75" customHeight="1">
      <c r="A70" s="366"/>
      <c r="B70" s="90"/>
      <c r="C70" s="222">
        <v>4.0</v>
      </c>
      <c r="D70" s="226" t="s">
        <v>351</v>
      </c>
      <c r="E70" s="224" t="s">
        <v>352</v>
      </c>
      <c r="F70" s="224"/>
      <c r="G70" s="223" t="s">
        <v>36</v>
      </c>
      <c r="H70" s="227">
        <v>3.0</v>
      </c>
      <c r="I70" s="227"/>
      <c r="J70" s="227"/>
      <c r="K70" s="227"/>
      <c r="L70" s="227"/>
      <c r="M70" s="258">
        <v>2.0</v>
      </c>
      <c r="N70" s="229">
        <f t="shared" si="25"/>
        <v>44</v>
      </c>
      <c r="O70" s="230">
        <v>56.0</v>
      </c>
      <c r="P70" s="231">
        <f t="shared" si="26"/>
        <v>100</v>
      </c>
      <c r="Q70" s="232">
        <f t="shared" si="27"/>
        <v>4</v>
      </c>
      <c r="R70" s="269" t="s">
        <v>57</v>
      </c>
      <c r="S70" s="365"/>
    </row>
    <row r="71" ht="15.75" customHeight="1">
      <c r="A71" s="366"/>
      <c r="B71" s="90"/>
      <c r="C71" s="222">
        <v>5.0</v>
      </c>
      <c r="D71" s="226" t="s">
        <v>353</v>
      </c>
      <c r="E71" s="224" t="s">
        <v>354</v>
      </c>
      <c r="F71" s="224"/>
      <c r="G71" s="223" t="s">
        <v>36</v>
      </c>
      <c r="H71" s="227">
        <v>3.0</v>
      </c>
      <c r="I71" s="227"/>
      <c r="J71" s="227"/>
      <c r="K71" s="227"/>
      <c r="L71" s="227"/>
      <c r="M71" s="258">
        <v>2.0</v>
      </c>
      <c r="N71" s="229">
        <f t="shared" si="25"/>
        <v>44</v>
      </c>
      <c r="O71" s="230">
        <v>56.0</v>
      </c>
      <c r="P71" s="231">
        <f t="shared" si="26"/>
        <v>100</v>
      </c>
      <c r="Q71" s="232">
        <f t="shared" si="27"/>
        <v>4</v>
      </c>
      <c r="R71" s="269" t="s">
        <v>57</v>
      </c>
      <c r="S71" s="365"/>
    </row>
    <row r="72" ht="15.75" customHeight="1">
      <c r="A72" s="366"/>
      <c r="B72" s="90"/>
      <c r="C72" s="222">
        <v>6.0</v>
      </c>
      <c r="D72" s="226" t="s">
        <v>355</v>
      </c>
      <c r="E72" s="224" t="s">
        <v>356</v>
      </c>
      <c r="F72" s="224"/>
      <c r="G72" s="223" t="s">
        <v>36</v>
      </c>
      <c r="H72" s="227">
        <v>2.0</v>
      </c>
      <c r="I72" s="227"/>
      <c r="J72" s="227"/>
      <c r="K72" s="227"/>
      <c r="L72" s="227">
        <v>2.0</v>
      </c>
      <c r="M72" s="258">
        <v>2.0</v>
      </c>
      <c r="N72" s="229">
        <f t="shared" si="25"/>
        <v>58</v>
      </c>
      <c r="O72" s="230">
        <v>42.0</v>
      </c>
      <c r="P72" s="231">
        <f t="shared" si="26"/>
        <v>100</v>
      </c>
      <c r="Q72" s="232">
        <f t="shared" si="27"/>
        <v>4</v>
      </c>
      <c r="R72" s="269" t="s">
        <v>57</v>
      </c>
      <c r="S72" s="365"/>
    </row>
    <row r="73" ht="15.75" customHeight="1">
      <c r="A73" s="366"/>
      <c r="B73" s="41"/>
      <c r="C73" s="228"/>
      <c r="D73" s="226"/>
      <c r="E73" s="224"/>
      <c r="F73" s="255"/>
      <c r="G73" s="228"/>
      <c r="H73" s="244">
        <f t="shared" ref="H73:Q73" si="28">SUM(H67:H72)</f>
        <v>16</v>
      </c>
      <c r="I73" s="244">
        <f t="shared" si="28"/>
        <v>10</v>
      </c>
      <c r="J73" s="244">
        <f t="shared" si="28"/>
        <v>0</v>
      </c>
      <c r="K73" s="244">
        <f t="shared" si="28"/>
        <v>0</v>
      </c>
      <c r="L73" s="244">
        <f t="shared" si="28"/>
        <v>2</v>
      </c>
      <c r="M73" s="242">
        <f t="shared" si="28"/>
        <v>18</v>
      </c>
      <c r="N73" s="242">
        <f t="shared" si="28"/>
        <v>410</v>
      </c>
      <c r="O73" s="242">
        <f t="shared" si="28"/>
        <v>340</v>
      </c>
      <c r="P73" s="242">
        <f t="shared" si="28"/>
        <v>750</v>
      </c>
      <c r="Q73" s="297">
        <f t="shared" si="28"/>
        <v>30</v>
      </c>
      <c r="R73" s="244"/>
      <c r="S73" s="369"/>
    </row>
    <row r="74" ht="15.75" customHeight="1">
      <c r="A74" s="366"/>
      <c r="B74" s="370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185"/>
      <c r="S74" s="319"/>
    </row>
    <row r="75" ht="15.75" customHeight="1">
      <c r="A75" s="366"/>
      <c r="B75" s="356" t="s">
        <v>11</v>
      </c>
      <c r="C75" s="356" t="s">
        <v>12</v>
      </c>
      <c r="D75" s="356" t="s">
        <v>269</v>
      </c>
      <c r="E75" s="248" t="s">
        <v>270</v>
      </c>
      <c r="F75" s="357" t="s">
        <v>15</v>
      </c>
      <c r="G75" s="358" t="s">
        <v>16</v>
      </c>
      <c r="H75" s="212" t="s">
        <v>17</v>
      </c>
      <c r="I75" s="28"/>
      <c r="J75" s="28"/>
      <c r="K75" s="28"/>
      <c r="L75" s="29"/>
      <c r="M75" s="214" t="s">
        <v>18</v>
      </c>
      <c r="N75" s="215" t="s">
        <v>19</v>
      </c>
      <c r="O75" s="215" t="s">
        <v>20</v>
      </c>
      <c r="P75" s="215" t="s">
        <v>21</v>
      </c>
      <c r="Q75" s="216" t="s">
        <v>22</v>
      </c>
      <c r="R75" s="359" t="s">
        <v>271</v>
      </c>
      <c r="S75" s="360" t="s">
        <v>272</v>
      </c>
    </row>
    <row r="76" ht="15.75" customHeight="1">
      <c r="A76" s="366"/>
      <c r="B76" s="41"/>
      <c r="C76" s="41"/>
      <c r="D76" s="41"/>
      <c r="E76" s="41"/>
      <c r="F76" s="41"/>
      <c r="G76" s="41"/>
      <c r="H76" s="213" t="s">
        <v>25</v>
      </c>
      <c r="I76" s="218" t="s">
        <v>26</v>
      </c>
      <c r="J76" s="218"/>
      <c r="K76" s="218" t="s">
        <v>273</v>
      </c>
      <c r="L76" s="218" t="s">
        <v>274</v>
      </c>
      <c r="M76" s="41"/>
      <c r="N76" s="215" t="s">
        <v>31</v>
      </c>
      <c r="O76" s="215" t="s">
        <v>31</v>
      </c>
      <c r="P76" s="215" t="s">
        <v>31</v>
      </c>
      <c r="Q76" s="41"/>
      <c r="R76" s="41"/>
      <c r="S76" s="66"/>
    </row>
    <row r="77" ht="15.75" customHeight="1">
      <c r="A77" s="366"/>
      <c r="B77" s="363" t="s">
        <v>185</v>
      </c>
      <c r="C77" s="222">
        <v>1.0</v>
      </c>
      <c r="D77" s="226" t="s">
        <v>355</v>
      </c>
      <c r="E77" s="224" t="s">
        <v>357</v>
      </c>
      <c r="F77" s="224"/>
      <c r="G77" s="223" t="s">
        <v>36</v>
      </c>
      <c r="H77" s="264">
        <v>2.0</v>
      </c>
      <c r="I77" s="265">
        <v>2.0</v>
      </c>
      <c r="J77" s="265"/>
      <c r="K77" s="265"/>
      <c r="L77" s="265"/>
      <c r="M77" s="230">
        <v>4.0</v>
      </c>
      <c r="N77" s="229">
        <f t="shared" ref="N77:N82" si="29">SUM(H77:L77)*14+M77</f>
        <v>60</v>
      </c>
      <c r="O77" s="230">
        <v>40.0</v>
      </c>
      <c r="P77" s="231">
        <f t="shared" ref="P77:P82" si="30">N77+O77</f>
        <v>100</v>
      </c>
      <c r="Q77" s="232">
        <f t="shared" ref="Q77:Q82" si="31">P77/25</f>
        <v>4</v>
      </c>
      <c r="R77" s="264" t="s">
        <v>37</v>
      </c>
      <c r="S77" s="365"/>
    </row>
    <row r="78" ht="15.75" customHeight="1">
      <c r="A78" s="366"/>
      <c r="B78" s="90"/>
      <c r="C78" s="222">
        <v>2.0</v>
      </c>
      <c r="D78" s="226" t="s">
        <v>358</v>
      </c>
      <c r="E78" s="224" t="s">
        <v>359</v>
      </c>
      <c r="F78" s="224"/>
      <c r="G78" s="223" t="s">
        <v>36</v>
      </c>
      <c r="H78" s="227">
        <v>3.0</v>
      </c>
      <c r="I78" s="227"/>
      <c r="J78" s="227"/>
      <c r="K78" s="227"/>
      <c r="L78" s="227"/>
      <c r="M78" s="258">
        <v>2.0</v>
      </c>
      <c r="N78" s="229">
        <f t="shared" si="29"/>
        <v>44</v>
      </c>
      <c r="O78" s="230">
        <v>56.0</v>
      </c>
      <c r="P78" s="231">
        <f t="shared" si="30"/>
        <v>100</v>
      </c>
      <c r="Q78" s="232">
        <f t="shared" si="31"/>
        <v>4</v>
      </c>
      <c r="R78" s="269" t="s">
        <v>37</v>
      </c>
      <c r="S78" s="267"/>
    </row>
    <row r="79" ht="15.75" customHeight="1">
      <c r="A79" s="366"/>
      <c r="B79" s="90"/>
      <c r="C79" s="222">
        <v>3.0</v>
      </c>
      <c r="D79" s="226" t="s">
        <v>360</v>
      </c>
      <c r="E79" s="224" t="s">
        <v>361</v>
      </c>
      <c r="F79" s="224"/>
      <c r="G79" s="223" t="s">
        <v>36</v>
      </c>
      <c r="H79" s="227">
        <v>3.0</v>
      </c>
      <c r="I79" s="227"/>
      <c r="J79" s="227"/>
      <c r="K79" s="227"/>
      <c r="L79" s="227"/>
      <c r="M79" s="258">
        <v>2.0</v>
      </c>
      <c r="N79" s="229">
        <f t="shared" si="29"/>
        <v>44</v>
      </c>
      <c r="O79" s="230">
        <v>56.0</v>
      </c>
      <c r="P79" s="231">
        <f t="shared" si="30"/>
        <v>100</v>
      </c>
      <c r="Q79" s="232">
        <f t="shared" si="31"/>
        <v>4</v>
      </c>
      <c r="R79" s="269" t="s">
        <v>37</v>
      </c>
      <c r="S79" s="365"/>
    </row>
    <row r="80" ht="15.75" customHeight="1">
      <c r="A80" s="366"/>
      <c r="B80" s="90"/>
      <c r="C80" s="222">
        <v>4.0</v>
      </c>
      <c r="D80" s="226" t="s">
        <v>362</v>
      </c>
      <c r="E80" s="224" t="s">
        <v>363</v>
      </c>
      <c r="F80" s="224"/>
      <c r="G80" s="223" t="s">
        <v>36</v>
      </c>
      <c r="H80" s="227">
        <v>2.0</v>
      </c>
      <c r="I80" s="227">
        <v>3.0</v>
      </c>
      <c r="J80" s="227"/>
      <c r="K80" s="227"/>
      <c r="L80" s="227"/>
      <c r="M80" s="258">
        <v>4.0</v>
      </c>
      <c r="N80" s="229">
        <f t="shared" si="29"/>
        <v>74</v>
      </c>
      <c r="O80" s="230">
        <v>51.0</v>
      </c>
      <c r="P80" s="231">
        <f t="shared" si="30"/>
        <v>125</v>
      </c>
      <c r="Q80" s="232">
        <f t="shared" si="31"/>
        <v>5</v>
      </c>
      <c r="R80" s="269" t="s">
        <v>57</v>
      </c>
      <c r="S80" s="365"/>
    </row>
    <row r="81" ht="15.75" customHeight="1">
      <c r="A81" s="366"/>
      <c r="B81" s="90"/>
      <c r="C81" s="236">
        <v>5.0</v>
      </c>
      <c r="D81" s="226" t="s">
        <v>364</v>
      </c>
      <c r="E81" s="224" t="s">
        <v>67</v>
      </c>
      <c r="F81" s="224"/>
      <c r="G81" s="223" t="s">
        <v>36</v>
      </c>
      <c r="H81" s="227">
        <v>2.0</v>
      </c>
      <c r="I81" s="227">
        <v>3.0</v>
      </c>
      <c r="J81" s="227"/>
      <c r="K81" s="227"/>
      <c r="L81" s="227"/>
      <c r="M81" s="258">
        <v>4.0</v>
      </c>
      <c r="N81" s="229">
        <f t="shared" si="29"/>
        <v>74</v>
      </c>
      <c r="O81" s="230">
        <v>51.0</v>
      </c>
      <c r="P81" s="231">
        <f t="shared" si="30"/>
        <v>125</v>
      </c>
      <c r="Q81" s="232">
        <f t="shared" si="31"/>
        <v>5</v>
      </c>
      <c r="R81" s="269" t="s">
        <v>57</v>
      </c>
      <c r="S81" s="365"/>
    </row>
    <row r="82" ht="15.75" customHeight="1">
      <c r="A82" s="366"/>
      <c r="B82" s="90"/>
      <c r="C82" s="227">
        <v>6.0</v>
      </c>
      <c r="D82" s="226" t="s">
        <v>365</v>
      </c>
      <c r="E82" s="224" t="s">
        <v>366</v>
      </c>
      <c r="F82" s="224"/>
      <c r="G82" s="223" t="s">
        <v>36</v>
      </c>
      <c r="H82" s="365">
        <v>4.0</v>
      </c>
      <c r="I82" s="365">
        <v>4.0</v>
      </c>
      <c r="J82" s="365"/>
      <c r="K82" s="365"/>
      <c r="L82" s="365"/>
      <c r="M82" s="258">
        <v>4.0</v>
      </c>
      <c r="N82" s="229">
        <f t="shared" si="29"/>
        <v>116</v>
      </c>
      <c r="O82" s="230">
        <v>84.0</v>
      </c>
      <c r="P82" s="231">
        <f t="shared" si="30"/>
        <v>200</v>
      </c>
      <c r="Q82" s="232">
        <f t="shared" si="31"/>
        <v>8</v>
      </c>
      <c r="R82" s="269" t="s">
        <v>37</v>
      </c>
      <c r="S82" s="365"/>
    </row>
    <row r="83" ht="15.75" customHeight="1">
      <c r="A83" s="361"/>
      <c r="B83" s="41"/>
      <c r="C83" s="319"/>
      <c r="D83" s="319"/>
      <c r="E83" s="319"/>
      <c r="F83" s="319"/>
      <c r="G83" s="228"/>
      <c r="H83" s="244">
        <f t="shared" ref="H83:Q83" si="32">SUM(H77:H82)</f>
        <v>16</v>
      </c>
      <c r="I83" s="244">
        <f t="shared" si="32"/>
        <v>12</v>
      </c>
      <c r="J83" s="244">
        <f t="shared" si="32"/>
        <v>0</v>
      </c>
      <c r="K83" s="244">
        <f t="shared" si="32"/>
        <v>0</v>
      </c>
      <c r="L83" s="244">
        <f t="shared" si="32"/>
        <v>0</v>
      </c>
      <c r="M83" s="242">
        <f t="shared" si="32"/>
        <v>20</v>
      </c>
      <c r="N83" s="242">
        <f t="shared" si="32"/>
        <v>412</v>
      </c>
      <c r="O83" s="242">
        <f t="shared" si="32"/>
        <v>338</v>
      </c>
      <c r="P83" s="242">
        <f t="shared" si="32"/>
        <v>750</v>
      </c>
      <c r="Q83" s="297">
        <f t="shared" si="32"/>
        <v>30</v>
      </c>
      <c r="R83" s="320"/>
      <c r="S83" s="369"/>
    </row>
    <row r="84" ht="15.75" customHeight="1">
      <c r="A84" s="373"/>
      <c r="B84" s="322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9"/>
    </row>
    <row r="85" ht="15.75" customHeight="1">
      <c r="A85" s="355" t="s">
        <v>10</v>
      </c>
      <c r="B85" s="356" t="s">
        <v>11</v>
      </c>
      <c r="C85" s="356" t="s">
        <v>12</v>
      </c>
      <c r="D85" s="356" t="s">
        <v>269</v>
      </c>
      <c r="E85" s="248" t="s">
        <v>270</v>
      </c>
      <c r="F85" s="357" t="s">
        <v>15</v>
      </c>
      <c r="G85" s="358" t="s">
        <v>16</v>
      </c>
      <c r="H85" s="212" t="s">
        <v>17</v>
      </c>
      <c r="I85" s="28"/>
      <c r="J85" s="28"/>
      <c r="K85" s="28"/>
      <c r="L85" s="29"/>
      <c r="M85" s="214" t="s">
        <v>18</v>
      </c>
      <c r="N85" s="215" t="s">
        <v>19</v>
      </c>
      <c r="O85" s="215" t="s">
        <v>20</v>
      </c>
      <c r="P85" s="215" t="s">
        <v>21</v>
      </c>
      <c r="Q85" s="216" t="s">
        <v>22</v>
      </c>
      <c r="R85" s="359" t="s">
        <v>271</v>
      </c>
      <c r="S85" s="360" t="s">
        <v>272</v>
      </c>
    </row>
    <row r="86" ht="15.75" customHeight="1">
      <c r="A86" s="361"/>
      <c r="B86" s="41"/>
      <c r="C86" s="41"/>
      <c r="D86" s="41"/>
      <c r="E86" s="41"/>
      <c r="F86" s="41"/>
      <c r="G86" s="41"/>
      <c r="H86" s="213" t="s">
        <v>25</v>
      </c>
      <c r="I86" s="218" t="s">
        <v>26</v>
      </c>
      <c r="J86" s="218" t="s">
        <v>27</v>
      </c>
      <c r="K86" s="218" t="s">
        <v>273</v>
      </c>
      <c r="L86" s="218" t="s">
        <v>274</v>
      </c>
      <c r="M86" s="41"/>
      <c r="N86" s="215" t="s">
        <v>31</v>
      </c>
      <c r="O86" s="215" t="s">
        <v>31</v>
      </c>
      <c r="P86" s="215" t="s">
        <v>31</v>
      </c>
      <c r="Q86" s="41"/>
      <c r="R86" s="41"/>
      <c r="S86" s="66"/>
    </row>
    <row r="87" ht="15.75" customHeight="1">
      <c r="A87" s="362" t="s">
        <v>367</v>
      </c>
      <c r="B87" s="363" t="s">
        <v>368</v>
      </c>
      <c r="C87" s="222">
        <v>1.0</v>
      </c>
      <c r="D87" s="226" t="s">
        <v>365</v>
      </c>
      <c r="E87" s="224" t="s">
        <v>369</v>
      </c>
      <c r="F87" s="224"/>
      <c r="G87" s="223" t="s">
        <v>36</v>
      </c>
      <c r="H87" s="227">
        <v>4.0</v>
      </c>
      <c r="I87" s="258"/>
      <c r="J87" s="227"/>
      <c r="K87" s="227"/>
      <c r="L87" s="258"/>
      <c r="M87" s="258">
        <v>2.0</v>
      </c>
      <c r="N87" s="229">
        <f t="shared" ref="N87:N91" si="33">SUM(H87:L87)*14+M87</f>
        <v>58</v>
      </c>
      <c r="O87" s="230">
        <v>67.0</v>
      </c>
      <c r="P87" s="231">
        <f t="shared" ref="P87:P91" si="34">N87+O87</f>
        <v>125</v>
      </c>
      <c r="Q87" s="232">
        <f t="shared" ref="Q87:Q91" si="35">P87/25</f>
        <v>5</v>
      </c>
      <c r="R87" s="238" t="s">
        <v>37</v>
      </c>
      <c r="S87" s="365"/>
    </row>
    <row r="88" ht="15.75" customHeight="1">
      <c r="A88" s="366"/>
      <c r="B88" s="90"/>
      <c r="C88" s="222">
        <v>2.0</v>
      </c>
      <c r="D88" s="226" t="s">
        <v>370</v>
      </c>
      <c r="E88" s="224" t="s">
        <v>371</v>
      </c>
      <c r="F88" s="224"/>
      <c r="G88" s="223" t="s">
        <v>36</v>
      </c>
      <c r="H88" s="227">
        <v>4.0</v>
      </c>
      <c r="I88" s="227"/>
      <c r="J88" s="227"/>
      <c r="K88" s="227"/>
      <c r="L88" s="227">
        <v>3.0</v>
      </c>
      <c r="M88" s="258">
        <v>4.0</v>
      </c>
      <c r="N88" s="229">
        <f t="shared" si="33"/>
        <v>102</v>
      </c>
      <c r="O88" s="230">
        <v>23.0</v>
      </c>
      <c r="P88" s="231">
        <f t="shared" si="34"/>
        <v>125</v>
      </c>
      <c r="Q88" s="232">
        <f t="shared" si="35"/>
        <v>5</v>
      </c>
      <c r="R88" s="238" t="s">
        <v>37</v>
      </c>
      <c r="S88" s="365"/>
    </row>
    <row r="89" ht="15.75" customHeight="1">
      <c r="A89" s="366"/>
      <c r="B89" s="90"/>
      <c r="C89" s="222">
        <v>3.0</v>
      </c>
      <c r="D89" s="226" t="s">
        <v>372</v>
      </c>
      <c r="E89" s="224" t="s">
        <v>373</v>
      </c>
      <c r="F89" s="224"/>
      <c r="G89" s="223" t="s">
        <v>36</v>
      </c>
      <c r="H89" s="227">
        <v>4.0</v>
      </c>
      <c r="I89" s="227"/>
      <c r="J89" s="227"/>
      <c r="K89" s="227"/>
      <c r="L89" s="227"/>
      <c r="M89" s="258">
        <v>2.0</v>
      </c>
      <c r="N89" s="229">
        <f t="shared" si="33"/>
        <v>58</v>
      </c>
      <c r="O89" s="230">
        <v>67.0</v>
      </c>
      <c r="P89" s="231">
        <f t="shared" si="34"/>
        <v>125</v>
      </c>
      <c r="Q89" s="232">
        <f t="shared" si="35"/>
        <v>5</v>
      </c>
      <c r="R89" s="238" t="s">
        <v>37</v>
      </c>
      <c r="S89" s="365"/>
    </row>
    <row r="90" ht="15.75" customHeight="1">
      <c r="A90" s="366"/>
      <c r="B90" s="90"/>
      <c r="C90" s="222">
        <v>4.0</v>
      </c>
      <c r="D90" s="226" t="s">
        <v>374</v>
      </c>
      <c r="E90" s="224" t="s">
        <v>375</v>
      </c>
      <c r="F90" s="224"/>
      <c r="G90" s="223" t="s">
        <v>36</v>
      </c>
      <c r="H90" s="227">
        <v>3.0</v>
      </c>
      <c r="I90" s="227"/>
      <c r="J90" s="227"/>
      <c r="K90" s="227"/>
      <c r="L90" s="227">
        <v>2.0</v>
      </c>
      <c r="M90" s="258">
        <v>4.0</v>
      </c>
      <c r="N90" s="229">
        <f t="shared" si="33"/>
        <v>74</v>
      </c>
      <c r="O90" s="230">
        <v>26.0</v>
      </c>
      <c r="P90" s="231">
        <f t="shared" si="34"/>
        <v>100</v>
      </c>
      <c r="Q90" s="232">
        <f t="shared" si="35"/>
        <v>4</v>
      </c>
      <c r="R90" s="238" t="s">
        <v>57</v>
      </c>
      <c r="S90" s="365"/>
    </row>
    <row r="91" ht="15.75" customHeight="1">
      <c r="A91" s="366"/>
      <c r="B91" s="90"/>
      <c r="C91" s="374">
        <v>5.0</v>
      </c>
      <c r="D91" s="226" t="s">
        <v>376</v>
      </c>
      <c r="E91" s="268" t="s">
        <v>377</v>
      </c>
      <c r="F91" s="268"/>
      <c r="G91" s="375" t="s">
        <v>36</v>
      </c>
      <c r="H91" s="374">
        <v>2.0</v>
      </c>
      <c r="I91" s="374">
        <v>2.0</v>
      </c>
      <c r="J91" s="227"/>
      <c r="K91" s="374"/>
      <c r="L91" s="374"/>
      <c r="M91" s="298">
        <v>2.0</v>
      </c>
      <c r="N91" s="376">
        <f t="shared" si="33"/>
        <v>58</v>
      </c>
      <c r="O91" s="282">
        <v>67.0</v>
      </c>
      <c r="P91" s="377">
        <f t="shared" si="34"/>
        <v>125</v>
      </c>
      <c r="Q91" s="378">
        <f t="shared" si="35"/>
        <v>5</v>
      </c>
      <c r="R91" s="379" t="s">
        <v>167</v>
      </c>
      <c r="S91" s="227"/>
    </row>
    <row r="92" ht="15.75" customHeight="1">
      <c r="A92" s="366"/>
      <c r="B92" s="90"/>
      <c r="C92" s="41"/>
      <c r="D92" s="226" t="s">
        <v>378</v>
      </c>
      <c r="E92" s="224" t="s">
        <v>379</v>
      </c>
      <c r="F92" s="224"/>
      <c r="G92" s="361"/>
      <c r="H92" s="41"/>
      <c r="I92" s="41"/>
      <c r="J92" s="227"/>
      <c r="K92" s="41"/>
      <c r="L92" s="41"/>
      <c r="M92" s="185"/>
      <c r="N92" s="41"/>
      <c r="O92" s="185"/>
      <c r="P92" s="41"/>
      <c r="Q92" s="41"/>
      <c r="R92" s="361"/>
      <c r="S92" s="227"/>
    </row>
    <row r="93" ht="15.75" customHeight="1">
      <c r="A93" s="366"/>
      <c r="B93" s="90"/>
      <c r="C93" s="227">
        <v>6.0</v>
      </c>
      <c r="D93" s="226" t="s">
        <v>380</v>
      </c>
      <c r="E93" s="224" t="s">
        <v>381</v>
      </c>
      <c r="F93" s="224"/>
      <c r="G93" s="223" t="s">
        <v>36</v>
      </c>
      <c r="H93" s="227"/>
      <c r="I93" s="227"/>
      <c r="J93" s="227"/>
      <c r="K93" s="227">
        <v>2.0</v>
      </c>
      <c r="L93" s="227"/>
      <c r="M93" s="258">
        <v>2.0</v>
      </c>
      <c r="N93" s="229">
        <f>SUM(H93:L93)*14+M93</f>
        <v>30</v>
      </c>
      <c r="O93" s="230">
        <v>120.0</v>
      </c>
      <c r="P93" s="231">
        <f>N93+O93</f>
        <v>150</v>
      </c>
      <c r="Q93" s="232">
        <f>P93/25</f>
        <v>6</v>
      </c>
      <c r="R93" s="238" t="s">
        <v>37</v>
      </c>
      <c r="S93" s="227"/>
    </row>
    <row r="94" ht="15.75" customHeight="1">
      <c r="A94" s="366"/>
      <c r="B94" s="41"/>
      <c r="C94" s="228"/>
      <c r="D94" s="319"/>
      <c r="E94" s="319"/>
      <c r="F94" s="319"/>
      <c r="G94" s="228"/>
      <c r="H94" s="244">
        <f t="shared" ref="H94:Q94" si="36">SUM(H87:H93)</f>
        <v>17</v>
      </c>
      <c r="I94" s="244">
        <f t="shared" si="36"/>
        <v>2</v>
      </c>
      <c r="J94" s="244">
        <f t="shared" si="36"/>
        <v>0</v>
      </c>
      <c r="K94" s="244">
        <f t="shared" si="36"/>
        <v>2</v>
      </c>
      <c r="L94" s="244">
        <f t="shared" si="36"/>
        <v>5</v>
      </c>
      <c r="M94" s="242">
        <f t="shared" si="36"/>
        <v>16</v>
      </c>
      <c r="N94" s="242">
        <f t="shared" si="36"/>
        <v>380</v>
      </c>
      <c r="O94" s="242">
        <f t="shared" si="36"/>
        <v>370</v>
      </c>
      <c r="P94" s="242">
        <f t="shared" si="36"/>
        <v>750</v>
      </c>
      <c r="Q94" s="297">
        <f t="shared" si="36"/>
        <v>30</v>
      </c>
      <c r="R94" s="244"/>
      <c r="S94" s="369"/>
    </row>
    <row r="95" ht="15.75" customHeight="1">
      <c r="A95" s="366"/>
      <c r="B95" s="380" t="s">
        <v>380</v>
      </c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5"/>
      <c r="S95" s="319"/>
    </row>
    <row r="96" ht="15.75" customHeight="1">
      <c r="A96" s="366"/>
      <c r="B96" s="356" t="s">
        <v>11</v>
      </c>
      <c r="C96" s="356" t="s">
        <v>12</v>
      </c>
      <c r="D96" s="356" t="s">
        <v>269</v>
      </c>
      <c r="E96" s="248" t="s">
        <v>270</v>
      </c>
      <c r="F96" s="357" t="s">
        <v>15</v>
      </c>
      <c r="G96" s="358" t="s">
        <v>16</v>
      </c>
      <c r="H96" s="212" t="s">
        <v>17</v>
      </c>
      <c r="I96" s="28"/>
      <c r="J96" s="28"/>
      <c r="K96" s="28"/>
      <c r="L96" s="29"/>
      <c r="M96" s="214" t="s">
        <v>18</v>
      </c>
      <c r="N96" s="215" t="s">
        <v>19</v>
      </c>
      <c r="O96" s="215" t="s">
        <v>20</v>
      </c>
      <c r="P96" s="215" t="s">
        <v>21</v>
      </c>
      <c r="Q96" s="216" t="s">
        <v>22</v>
      </c>
      <c r="R96" s="359" t="s">
        <v>271</v>
      </c>
      <c r="S96" s="360" t="s">
        <v>272</v>
      </c>
    </row>
    <row r="97" ht="15.75" customHeight="1">
      <c r="A97" s="366"/>
      <c r="B97" s="41"/>
      <c r="C97" s="41"/>
      <c r="D97" s="41"/>
      <c r="E97" s="41"/>
      <c r="F97" s="41"/>
      <c r="G97" s="41"/>
      <c r="H97" s="213" t="s">
        <v>25</v>
      </c>
      <c r="I97" s="218" t="s">
        <v>26</v>
      </c>
      <c r="J97" s="218" t="s">
        <v>27</v>
      </c>
      <c r="K97" s="218" t="s">
        <v>273</v>
      </c>
      <c r="L97" s="218" t="s">
        <v>274</v>
      </c>
      <c r="M97" s="41"/>
      <c r="N97" s="215" t="s">
        <v>31</v>
      </c>
      <c r="O97" s="215" t="s">
        <v>31</v>
      </c>
      <c r="P97" s="215" t="s">
        <v>31</v>
      </c>
      <c r="Q97" s="41"/>
      <c r="R97" s="41"/>
      <c r="S97" s="66"/>
    </row>
    <row r="98" ht="15.75" customHeight="1">
      <c r="A98" s="366"/>
      <c r="B98" s="363" t="s">
        <v>382</v>
      </c>
      <c r="C98" s="222">
        <v>1.0</v>
      </c>
      <c r="D98" s="226" t="s">
        <v>380</v>
      </c>
      <c r="E98" s="224" t="s">
        <v>383</v>
      </c>
      <c r="F98" s="224"/>
      <c r="G98" s="223" t="s">
        <v>36</v>
      </c>
      <c r="H98" s="264">
        <v>3.0</v>
      </c>
      <c r="I98" s="230"/>
      <c r="J98" s="265"/>
      <c r="K98" s="265"/>
      <c r="L98" s="230">
        <v>3.0</v>
      </c>
      <c r="M98" s="230">
        <v>4.0</v>
      </c>
      <c r="N98" s="229">
        <f t="shared" ref="N98:N102" si="37">SUM(H98:L98)*14+M98</f>
        <v>88</v>
      </c>
      <c r="O98" s="230">
        <v>62.0</v>
      </c>
      <c r="P98" s="231">
        <f t="shared" ref="P98:P102" si="38">N98+O98</f>
        <v>150</v>
      </c>
      <c r="Q98" s="232">
        <f t="shared" ref="Q98:Q102" si="39">P98/25</f>
        <v>6</v>
      </c>
      <c r="R98" s="226" t="s">
        <v>37</v>
      </c>
      <c r="S98" s="365"/>
    </row>
    <row r="99" ht="15.75" customHeight="1">
      <c r="A99" s="366"/>
      <c r="B99" s="90"/>
      <c r="C99" s="222">
        <v>2.0</v>
      </c>
      <c r="D99" s="226" t="s">
        <v>384</v>
      </c>
      <c r="E99" s="224" t="s">
        <v>385</v>
      </c>
      <c r="F99" s="224"/>
      <c r="G99" s="223" t="s">
        <v>36</v>
      </c>
      <c r="H99" s="227">
        <v>3.0</v>
      </c>
      <c r="I99" s="258"/>
      <c r="J99" s="227"/>
      <c r="K99" s="227"/>
      <c r="L99" s="258"/>
      <c r="M99" s="258">
        <v>2.0</v>
      </c>
      <c r="N99" s="229">
        <f t="shared" si="37"/>
        <v>44</v>
      </c>
      <c r="O99" s="230">
        <v>56.0</v>
      </c>
      <c r="P99" s="231">
        <f t="shared" si="38"/>
        <v>100</v>
      </c>
      <c r="Q99" s="232">
        <f t="shared" si="39"/>
        <v>4</v>
      </c>
      <c r="R99" s="238" t="s">
        <v>37</v>
      </c>
      <c r="S99" s="365"/>
    </row>
    <row r="100" ht="15.75" customHeight="1">
      <c r="A100" s="366"/>
      <c r="B100" s="90"/>
      <c r="C100" s="222">
        <v>3.0</v>
      </c>
      <c r="D100" s="226" t="s">
        <v>386</v>
      </c>
      <c r="E100" s="224" t="s">
        <v>387</v>
      </c>
      <c r="F100" s="224"/>
      <c r="G100" s="223" t="s">
        <v>36</v>
      </c>
      <c r="H100" s="227">
        <v>3.0</v>
      </c>
      <c r="I100" s="227"/>
      <c r="J100" s="227"/>
      <c r="K100" s="227"/>
      <c r="L100" s="227">
        <v>3.0</v>
      </c>
      <c r="M100" s="258">
        <v>4.0</v>
      </c>
      <c r="N100" s="229">
        <f t="shared" si="37"/>
        <v>88</v>
      </c>
      <c r="O100" s="230">
        <v>62.0</v>
      </c>
      <c r="P100" s="231">
        <f t="shared" si="38"/>
        <v>150</v>
      </c>
      <c r="Q100" s="232">
        <f t="shared" si="39"/>
        <v>6</v>
      </c>
      <c r="R100" s="238" t="s">
        <v>37</v>
      </c>
      <c r="S100" s="365"/>
    </row>
    <row r="101" ht="15.75" customHeight="1">
      <c r="A101" s="366"/>
      <c r="B101" s="90"/>
      <c r="C101" s="227">
        <v>4.0</v>
      </c>
      <c r="D101" s="226" t="s">
        <v>388</v>
      </c>
      <c r="E101" s="224" t="s">
        <v>389</v>
      </c>
      <c r="F101" s="224"/>
      <c r="G101" s="223" t="s">
        <v>36</v>
      </c>
      <c r="H101" s="227">
        <v>3.0</v>
      </c>
      <c r="I101" s="227"/>
      <c r="J101" s="227"/>
      <c r="K101" s="227"/>
      <c r="L101" s="227"/>
      <c r="M101" s="258">
        <v>2.0</v>
      </c>
      <c r="N101" s="229">
        <f t="shared" si="37"/>
        <v>44</v>
      </c>
      <c r="O101" s="230">
        <v>56.0</v>
      </c>
      <c r="P101" s="231">
        <f t="shared" si="38"/>
        <v>100</v>
      </c>
      <c r="Q101" s="232">
        <f t="shared" si="39"/>
        <v>4</v>
      </c>
      <c r="R101" s="238" t="s">
        <v>57</v>
      </c>
      <c r="S101" s="365"/>
    </row>
    <row r="102" ht="15.75" customHeight="1">
      <c r="A102" s="366"/>
      <c r="B102" s="90"/>
      <c r="C102" s="374">
        <v>5.0</v>
      </c>
      <c r="D102" s="226" t="s">
        <v>390</v>
      </c>
      <c r="E102" s="224" t="s">
        <v>391</v>
      </c>
      <c r="F102" s="224"/>
      <c r="G102" s="375" t="s">
        <v>36</v>
      </c>
      <c r="H102" s="374">
        <v>2.0</v>
      </c>
      <c r="I102" s="374">
        <v>2.0</v>
      </c>
      <c r="J102" s="227"/>
      <c r="K102" s="374"/>
      <c r="L102" s="374"/>
      <c r="M102" s="298">
        <v>4.0</v>
      </c>
      <c r="N102" s="376">
        <f t="shared" si="37"/>
        <v>60</v>
      </c>
      <c r="O102" s="282">
        <v>40.0</v>
      </c>
      <c r="P102" s="377">
        <f t="shared" si="38"/>
        <v>100</v>
      </c>
      <c r="Q102" s="378">
        <f t="shared" si="39"/>
        <v>4</v>
      </c>
      <c r="R102" s="379" t="s">
        <v>167</v>
      </c>
      <c r="S102" s="381"/>
    </row>
    <row r="103" ht="15.75" customHeight="1">
      <c r="A103" s="366"/>
      <c r="B103" s="90"/>
      <c r="C103" s="41"/>
      <c r="D103" s="226" t="s">
        <v>392</v>
      </c>
      <c r="E103" s="224" t="s">
        <v>393</v>
      </c>
      <c r="F103" s="224"/>
      <c r="G103" s="361"/>
      <c r="H103" s="41"/>
      <c r="I103" s="41"/>
      <c r="J103" s="227"/>
      <c r="K103" s="41"/>
      <c r="L103" s="41"/>
      <c r="M103" s="185"/>
      <c r="N103" s="41"/>
      <c r="O103" s="185"/>
      <c r="P103" s="41"/>
      <c r="Q103" s="41"/>
      <c r="R103" s="361"/>
      <c r="S103" s="66"/>
    </row>
    <row r="104" ht="15.75" customHeight="1">
      <c r="A104" s="366"/>
      <c r="B104" s="90"/>
      <c r="C104" s="227">
        <v>6.0</v>
      </c>
      <c r="D104" s="226" t="s">
        <v>380</v>
      </c>
      <c r="E104" s="224" t="s">
        <v>381</v>
      </c>
      <c r="F104" s="224"/>
      <c r="G104" s="223" t="s">
        <v>36</v>
      </c>
      <c r="H104" s="227"/>
      <c r="I104" s="227"/>
      <c r="J104" s="227"/>
      <c r="K104" s="227">
        <v>2.0</v>
      </c>
      <c r="L104" s="227"/>
      <c r="M104" s="258">
        <v>2.0</v>
      </c>
      <c r="N104" s="229">
        <f>SUM(H104:L104)*14+M104</f>
        <v>30</v>
      </c>
      <c r="O104" s="230">
        <v>120.0</v>
      </c>
      <c r="P104" s="231">
        <f>N104+O104</f>
        <v>150</v>
      </c>
      <c r="Q104" s="232">
        <f>P104/25</f>
        <v>6</v>
      </c>
      <c r="R104" s="238" t="s">
        <v>37</v>
      </c>
      <c r="S104" s="365"/>
    </row>
    <row r="105" ht="15.75" customHeight="1">
      <c r="A105" s="361"/>
      <c r="B105" s="41"/>
      <c r="C105" s="228"/>
      <c r="D105" s="226"/>
      <c r="E105" s="224"/>
      <c r="F105" s="382"/>
      <c r="G105" s="383"/>
      <c r="H105" s="384">
        <f t="shared" ref="H105:Q105" si="40">SUM(H98:H104)</f>
        <v>14</v>
      </c>
      <c r="I105" s="384">
        <f t="shared" si="40"/>
        <v>2</v>
      </c>
      <c r="J105" s="384">
        <f t="shared" si="40"/>
        <v>0</v>
      </c>
      <c r="K105" s="384">
        <f t="shared" si="40"/>
        <v>2</v>
      </c>
      <c r="L105" s="384">
        <f t="shared" si="40"/>
        <v>6</v>
      </c>
      <c r="M105" s="385">
        <f t="shared" si="40"/>
        <v>18</v>
      </c>
      <c r="N105" s="385">
        <f t="shared" si="40"/>
        <v>354</v>
      </c>
      <c r="O105" s="385">
        <f t="shared" si="40"/>
        <v>396</v>
      </c>
      <c r="P105" s="385">
        <f t="shared" si="40"/>
        <v>750</v>
      </c>
      <c r="Q105" s="386">
        <f t="shared" si="40"/>
        <v>30</v>
      </c>
      <c r="R105" s="244"/>
      <c r="S105" s="369"/>
    </row>
    <row r="106" ht="15.75" customHeight="1">
      <c r="A106" s="387"/>
      <c r="B106" s="222"/>
      <c r="C106" s="222"/>
      <c r="D106" s="222"/>
      <c r="E106" s="222"/>
      <c r="F106" s="236"/>
      <c r="G106" s="287" t="s">
        <v>58</v>
      </c>
      <c r="H106" s="388">
        <f t="shared" ref="H106:I106" si="41">SUM(H13,H23,H33,H43,H53,H63,H73,H83,H94,H105)</f>
        <v>154</v>
      </c>
      <c r="I106" s="388">
        <f t="shared" si="41"/>
        <v>96</v>
      </c>
      <c r="J106" s="388"/>
      <c r="K106" s="388">
        <f t="shared" ref="K106:Q106" si="42">SUM(K13,K23,K33,K43,K53,K63,K73,K83,K94,K105)</f>
        <v>18</v>
      </c>
      <c r="L106" s="388">
        <f t="shared" si="42"/>
        <v>13</v>
      </c>
      <c r="M106" s="388">
        <f t="shared" si="42"/>
        <v>184</v>
      </c>
      <c r="N106" s="388">
        <f t="shared" si="42"/>
        <v>4118</v>
      </c>
      <c r="O106" s="388">
        <f t="shared" si="42"/>
        <v>3382</v>
      </c>
      <c r="P106" s="388">
        <f t="shared" si="42"/>
        <v>7500</v>
      </c>
      <c r="Q106" s="389">
        <f t="shared" si="42"/>
        <v>300</v>
      </c>
      <c r="R106" s="222"/>
      <c r="S106" s="390"/>
    </row>
    <row r="107" ht="15.75" customHeight="1">
      <c r="A107" s="391" t="s">
        <v>394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9"/>
    </row>
    <row r="108" ht="15.75" customHeight="1">
      <c r="A108" s="333" t="s">
        <v>271</v>
      </c>
      <c r="B108" s="105"/>
      <c r="C108" s="392" t="s">
        <v>43</v>
      </c>
      <c r="D108" s="335" t="s">
        <v>212</v>
      </c>
      <c r="E108" s="175"/>
      <c r="F108" s="224"/>
      <c r="G108" s="393" t="s">
        <v>395</v>
      </c>
      <c r="H108" s="394" t="s">
        <v>396</v>
      </c>
      <c r="I108" s="104"/>
      <c r="J108" s="104"/>
      <c r="K108" s="105"/>
      <c r="L108" s="395" t="s">
        <v>397</v>
      </c>
      <c r="M108" s="174"/>
      <c r="N108" s="174"/>
      <c r="O108" s="174"/>
      <c r="P108" s="174"/>
      <c r="Q108" s="175"/>
      <c r="R108" s="334" t="s">
        <v>12</v>
      </c>
      <c r="S108" s="334" t="s">
        <v>398</v>
      </c>
    </row>
    <row r="109" ht="15.75" customHeight="1">
      <c r="A109" s="181"/>
      <c r="B109" s="73"/>
      <c r="C109" s="222" t="s">
        <v>37</v>
      </c>
      <c r="D109" s="332" t="s">
        <v>217</v>
      </c>
      <c r="E109" s="29"/>
      <c r="F109" s="255"/>
      <c r="G109" s="255"/>
      <c r="H109" s="396"/>
      <c r="K109" s="73"/>
      <c r="L109" s="397" t="s">
        <v>399</v>
      </c>
      <c r="M109" s="28"/>
      <c r="N109" s="28"/>
      <c r="O109" s="28"/>
      <c r="P109" s="28"/>
      <c r="Q109" s="29"/>
      <c r="R109" s="222">
        <v>30.0</v>
      </c>
      <c r="S109" s="222"/>
    </row>
    <row r="110" ht="15.75" customHeight="1">
      <c r="A110" s="181"/>
      <c r="B110" s="73"/>
      <c r="C110" s="222" t="s">
        <v>57</v>
      </c>
      <c r="D110" s="332" t="s">
        <v>400</v>
      </c>
      <c r="E110" s="29"/>
      <c r="F110" s="255"/>
      <c r="G110" s="255"/>
      <c r="H110" s="398"/>
      <c r="I110" s="354"/>
      <c r="J110" s="354"/>
      <c r="K110" s="185"/>
      <c r="L110" s="397" t="s">
        <v>401</v>
      </c>
      <c r="M110" s="28"/>
      <c r="N110" s="28"/>
      <c r="O110" s="28"/>
      <c r="P110" s="28"/>
      <c r="Q110" s="29"/>
      <c r="R110" s="222">
        <v>300.0</v>
      </c>
      <c r="S110" s="222"/>
    </row>
    <row r="111" ht="15.75" customHeight="1">
      <c r="A111" s="184"/>
      <c r="B111" s="185"/>
      <c r="C111" s="222" t="s">
        <v>167</v>
      </c>
      <c r="D111" s="332" t="s">
        <v>227</v>
      </c>
      <c r="E111" s="29"/>
      <c r="F111" s="255"/>
      <c r="G111" s="255"/>
      <c r="H111" s="222"/>
      <c r="I111" s="222"/>
      <c r="J111" s="255"/>
      <c r="K111" s="255"/>
      <c r="L111" s="397" t="s">
        <v>402</v>
      </c>
      <c r="M111" s="28"/>
      <c r="N111" s="28"/>
      <c r="O111" s="28"/>
      <c r="P111" s="28"/>
      <c r="Q111" s="29"/>
      <c r="R111" s="222">
        <v>810.0</v>
      </c>
      <c r="S111" s="222"/>
    </row>
    <row r="112" ht="15.75" customHeight="1">
      <c r="A112" s="399" t="s">
        <v>403</v>
      </c>
      <c r="B112" s="168"/>
      <c r="C112" s="222" t="s">
        <v>209</v>
      </c>
      <c r="D112" s="332" t="s">
        <v>210</v>
      </c>
      <c r="E112" s="29"/>
      <c r="F112" s="255"/>
      <c r="G112" s="255"/>
      <c r="H112" s="222"/>
      <c r="I112" s="222"/>
      <c r="J112" s="255"/>
      <c r="K112" s="255"/>
      <c r="L112" s="397" t="s">
        <v>404</v>
      </c>
      <c r="M112" s="28"/>
      <c r="N112" s="28"/>
      <c r="O112" s="28"/>
      <c r="P112" s="28"/>
      <c r="Q112" s="29"/>
      <c r="R112" s="222"/>
      <c r="S112" s="400">
        <f t="shared" ref="S112:S114" si="43">R112/300</f>
        <v>0</v>
      </c>
    </row>
    <row r="113" ht="15.75" customHeight="1">
      <c r="A113" s="181"/>
      <c r="B113" s="73"/>
      <c r="C113" s="222" t="s">
        <v>215</v>
      </c>
      <c r="D113" s="332" t="s">
        <v>216</v>
      </c>
      <c r="E113" s="29"/>
      <c r="F113" s="255"/>
      <c r="G113" s="255"/>
      <c r="H113" s="401" t="s">
        <v>213</v>
      </c>
      <c r="I113" s="332" t="s">
        <v>405</v>
      </c>
      <c r="J113" s="28"/>
      <c r="K113" s="29"/>
      <c r="L113" s="397" t="s">
        <v>406</v>
      </c>
      <c r="M113" s="28"/>
      <c r="N113" s="28"/>
      <c r="O113" s="28"/>
      <c r="P113" s="28"/>
      <c r="Q113" s="29"/>
      <c r="R113" s="222"/>
      <c r="S113" s="400">
        <f t="shared" si="43"/>
        <v>0</v>
      </c>
    </row>
    <row r="114" ht="15.75" customHeight="1">
      <c r="A114" s="181"/>
      <c r="B114" s="73"/>
      <c r="C114" s="222" t="s">
        <v>407</v>
      </c>
      <c r="D114" s="332" t="s">
        <v>221</v>
      </c>
      <c r="E114" s="29"/>
      <c r="F114" s="255"/>
      <c r="G114" s="255"/>
      <c r="H114" s="401" t="s">
        <v>218</v>
      </c>
      <c r="I114" s="332" t="s">
        <v>219</v>
      </c>
      <c r="J114" s="28"/>
      <c r="K114" s="29"/>
      <c r="L114" s="397" t="s">
        <v>408</v>
      </c>
      <c r="M114" s="28"/>
      <c r="N114" s="28"/>
      <c r="O114" s="28"/>
      <c r="P114" s="28"/>
      <c r="Q114" s="29"/>
      <c r="R114" s="222"/>
      <c r="S114" s="400">
        <f t="shared" si="43"/>
        <v>0</v>
      </c>
    </row>
    <row r="115" ht="15.75" customHeight="1">
      <c r="A115" s="184"/>
      <c r="B115" s="185"/>
      <c r="C115" s="222" t="s">
        <v>409</v>
      </c>
      <c r="D115" s="332" t="s">
        <v>410</v>
      </c>
      <c r="E115" s="29"/>
      <c r="F115" s="255"/>
      <c r="G115" s="255"/>
      <c r="H115" s="401" t="s">
        <v>223</v>
      </c>
      <c r="I115" s="332" t="s">
        <v>224</v>
      </c>
      <c r="J115" s="28"/>
      <c r="K115" s="29"/>
      <c r="L115" s="397"/>
      <c r="M115" s="28"/>
      <c r="N115" s="28"/>
      <c r="O115" s="28"/>
      <c r="P115" s="28"/>
      <c r="Q115" s="28"/>
      <c r="R115" s="28"/>
      <c r="S115" s="29"/>
    </row>
    <row r="116" ht="15.75" customHeight="1">
      <c r="A116" s="402"/>
      <c r="B116" s="402"/>
      <c r="C116" s="267" t="s">
        <v>228</v>
      </c>
      <c r="D116" s="268" t="s">
        <v>229</v>
      </c>
      <c r="E116" s="268"/>
      <c r="F116" s="268"/>
      <c r="G116" s="268"/>
      <c r="H116" s="338"/>
      <c r="I116" s="268"/>
      <c r="J116" s="268"/>
      <c r="K116" s="268"/>
      <c r="L116" s="338"/>
      <c r="M116" s="338"/>
      <c r="N116" s="338"/>
      <c r="O116" s="338"/>
      <c r="P116" s="338"/>
      <c r="Q116" s="338"/>
      <c r="R116" s="338"/>
      <c r="S116" s="338"/>
    </row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1">
    <mergeCell ref="F5:F6"/>
    <mergeCell ref="G5:G6"/>
    <mergeCell ref="F15:F16"/>
    <mergeCell ref="G15:G16"/>
    <mergeCell ref="H5:L5"/>
    <mergeCell ref="M5:M6"/>
    <mergeCell ref="Q5:Q6"/>
    <mergeCell ref="R5:R6"/>
    <mergeCell ref="C5:C6"/>
    <mergeCell ref="B14:R14"/>
    <mergeCell ref="H15:L15"/>
    <mergeCell ref="M15:M16"/>
    <mergeCell ref="Q15:Q16"/>
    <mergeCell ref="R15:R16"/>
    <mergeCell ref="S15:S16"/>
    <mergeCell ref="B24:R24"/>
    <mergeCell ref="A1:S1"/>
    <mergeCell ref="A2:S2"/>
    <mergeCell ref="A3:S3"/>
    <mergeCell ref="A4:S4"/>
    <mergeCell ref="A5:A6"/>
    <mergeCell ref="B5:B6"/>
    <mergeCell ref="S5:S6"/>
    <mergeCell ref="B15:B16"/>
    <mergeCell ref="B17:B23"/>
    <mergeCell ref="D5:D6"/>
    <mergeCell ref="E5:E6"/>
    <mergeCell ref="A7:A24"/>
    <mergeCell ref="B7:B13"/>
    <mergeCell ref="C15:C16"/>
    <mergeCell ref="D15:D16"/>
    <mergeCell ref="E15:E16"/>
    <mergeCell ref="H25:L25"/>
    <mergeCell ref="M25:M26"/>
    <mergeCell ref="Q25:Q26"/>
    <mergeCell ref="R25:R26"/>
    <mergeCell ref="S25:S26"/>
    <mergeCell ref="B34:R34"/>
    <mergeCell ref="B35:B36"/>
    <mergeCell ref="C35:C36"/>
    <mergeCell ref="C45:C46"/>
    <mergeCell ref="D45:D46"/>
    <mergeCell ref="E45:E46"/>
    <mergeCell ref="F45:F46"/>
    <mergeCell ref="G45:G46"/>
    <mergeCell ref="D35:D36"/>
    <mergeCell ref="E35:E36"/>
    <mergeCell ref="A27:A44"/>
    <mergeCell ref="A45:A46"/>
    <mergeCell ref="A47:A64"/>
    <mergeCell ref="B57:B63"/>
    <mergeCell ref="A65:A66"/>
    <mergeCell ref="B65:B66"/>
    <mergeCell ref="B44:R44"/>
    <mergeCell ref="H45:L45"/>
    <mergeCell ref="M45:M46"/>
    <mergeCell ref="Q45:Q46"/>
    <mergeCell ref="R45:R46"/>
    <mergeCell ref="S45:S46"/>
    <mergeCell ref="B54:R54"/>
    <mergeCell ref="F35:F36"/>
    <mergeCell ref="G35:G36"/>
    <mergeCell ref="H35:L35"/>
    <mergeCell ref="M35:M36"/>
    <mergeCell ref="Q35:Q36"/>
    <mergeCell ref="R35:R36"/>
    <mergeCell ref="S35:S36"/>
    <mergeCell ref="E55:E56"/>
    <mergeCell ref="F55:F56"/>
    <mergeCell ref="H55:L55"/>
    <mergeCell ref="M55:M56"/>
    <mergeCell ref="Q55:Q56"/>
    <mergeCell ref="R55:R56"/>
    <mergeCell ref="S55:S56"/>
    <mergeCell ref="S65:S66"/>
    <mergeCell ref="B98:B105"/>
    <mergeCell ref="C102:C103"/>
    <mergeCell ref="A108:B111"/>
    <mergeCell ref="A112:B115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B75:B76"/>
    <mergeCell ref="B77:B83"/>
    <mergeCell ref="A85:A86"/>
    <mergeCell ref="C85:C86"/>
    <mergeCell ref="D85:D86"/>
    <mergeCell ref="E85:E86"/>
    <mergeCell ref="A87:A105"/>
    <mergeCell ref="A25:A26"/>
    <mergeCell ref="C25:C26"/>
    <mergeCell ref="D25:D26"/>
    <mergeCell ref="E25:E26"/>
    <mergeCell ref="F25:F26"/>
    <mergeCell ref="G25:G26"/>
    <mergeCell ref="B37:B43"/>
    <mergeCell ref="G55:G56"/>
    <mergeCell ref="B25:B26"/>
    <mergeCell ref="B27:B33"/>
    <mergeCell ref="B45:B46"/>
    <mergeCell ref="B47:B53"/>
    <mergeCell ref="B55:B56"/>
    <mergeCell ref="C55:C56"/>
    <mergeCell ref="D55:D56"/>
    <mergeCell ref="A67:A83"/>
    <mergeCell ref="B67:B73"/>
    <mergeCell ref="C75:C76"/>
    <mergeCell ref="D75:D76"/>
    <mergeCell ref="E75:E76"/>
    <mergeCell ref="F75:F76"/>
    <mergeCell ref="G75:G76"/>
    <mergeCell ref="F85:F86"/>
    <mergeCell ref="G85:G86"/>
    <mergeCell ref="G91:G92"/>
    <mergeCell ref="H91:H92"/>
    <mergeCell ref="I91:I92"/>
    <mergeCell ref="B85:B86"/>
    <mergeCell ref="B87:B94"/>
    <mergeCell ref="C91:C92"/>
    <mergeCell ref="B96:B97"/>
    <mergeCell ref="C96:C97"/>
    <mergeCell ref="D96:D97"/>
    <mergeCell ref="E96:E97"/>
    <mergeCell ref="F96:F97"/>
    <mergeCell ref="G96:G97"/>
    <mergeCell ref="G102:G103"/>
    <mergeCell ref="H102:H103"/>
    <mergeCell ref="I102:I103"/>
    <mergeCell ref="N91:N92"/>
    <mergeCell ref="O91:O92"/>
    <mergeCell ref="L91:L92"/>
    <mergeCell ref="M91:M92"/>
    <mergeCell ref="M96:M97"/>
    <mergeCell ref="K102:K103"/>
    <mergeCell ref="L102:L103"/>
    <mergeCell ref="M102:M103"/>
    <mergeCell ref="N102:N103"/>
    <mergeCell ref="I114:K114"/>
    <mergeCell ref="I115:K115"/>
    <mergeCell ref="L115:S115"/>
    <mergeCell ref="L108:Q108"/>
    <mergeCell ref="L109:Q109"/>
    <mergeCell ref="L111:Q111"/>
    <mergeCell ref="L112:Q112"/>
    <mergeCell ref="I113:K113"/>
    <mergeCell ref="L113:Q113"/>
    <mergeCell ref="L114:Q114"/>
    <mergeCell ref="M65:M66"/>
    <mergeCell ref="Q65:Q66"/>
    <mergeCell ref="B64:R64"/>
    <mergeCell ref="C65:C66"/>
    <mergeCell ref="D65:D66"/>
    <mergeCell ref="E65:E66"/>
    <mergeCell ref="F65:F66"/>
    <mergeCell ref="G65:G66"/>
    <mergeCell ref="R65:R66"/>
    <mergeCell ref="H65:L65"/>
    <mergeCell ref="B74:R74"/>
    <mergeCell ref="H75:L75"/>
    <mergeCell ref="M75:M76"/>
    <mergeCell ref="Q75:Q76"/>
    <mergeCell ref="R75:R76"/>
    <mergeCell ref="S75:S76"/>
    <mergeCell ref="P91:P92"/>
    <mergeCell ref="Q91:Q92"/>
    <mergeCell ref="Q96:Q97"/>
    <mergeCell ref="R96:R97"/>
    <mergeCell ref="S96:S97"/>
    <mergeCell ref="R91:R92"/>
    <mergeCell ref="B95:R95"/>
    <mergeCell ref="H96:L96"/>
    <mergeCell ref="B84:S84"/>
    <mergeCell ref="H85:L85"/>
    <mergeCell ref="M85:M86"/>
    <mergeCell ref="Q85:Q86"/>
    <mergeCell ref="R85:R86"/>
    <mergeCell ref="S85:S86"/>
    <mergeCell ref="K91:K92"/>
    <mergeCell ref="O102:O103"/>
    <mergeCell ref="P102:P103"/>
    <mergeCell ref="Q102:Q103"/>
    <mergeCell ref="R102:R103"/>
    <mergeCell ref="S102:S103"/>
    <mergeCell ref="A107:S107"/>
    <mergeCell ref="H108:K110"/>
    <mergeCell ref="L110:Q110"/>
  </mergeCells>
  <dataValidations>
    <dataValidation type="list" allowBlank="1" showErrorMessage="1" sqref="G7:G12 G17:G22 G27:G32 G37:G42 G47:G52 G57:G62 G67:G72 G77:G82 G87:G91 G93 G98:G102 G104">
      <formula1>"English,Kurdish,Arabic"</formula1>
    </dataValidation>
    <dataValidation type="list" allowBlank="1" sqref="R7:R12 R17:R22 R27:R32 R37:R42 R47:R52 R57:R62 R67:R72 R77:R82 R87:R91 R93 R98:R102 R104">
      <formula1>"B,C,S,E"</formula1>
    </dataValidation>
    <dataValidation type="list" allowBlank="1" showErrorMessage="1" sqref="M7:M12 M17:M22 M27:M32 M37:M42 M47:M52 M57:M62 M67:M72 M77:M82 M87:M91 M93 M98:M102 M104">
      <formula1>"2,3,4,5,6,7,8,9,10"</formula1>
    </dataValidation>
  </dataValidations>
  <printOptions gridLines="1" horizontalCentered="1"/>
  <pageMargins bottom="0.6180829432716058" footer="0.0" header="0.0" left="0.25" right="0.25" top="0.5572878996711201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2023-08-31T04:12:37Z</dcterms:created>
  <dc:creator>Mazin</dc:creator>
</cp:coreProperties>
</file>