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ujtsu\Desktop\الملاحق 24-25\"/>
    </mc:Choice>
  </mc:AlternateContent>
  <xr:revisionPtr revIDLastSave="0" documentId="13_ncr:1_{CF4092E5-0283-4F3F-B376-79179B679072}" xr6:coauthVersionLast="47" xr6:coauthVersionMax="47" xr10:uidLastSave="{00000000-0000-0000-0000-000000000000}"/>
  <bookViews>
    <workbookView showHorizontalScroll="0" showVerticalScroll="0" xWindow="-120" yWindow="-120" windowWidth="20730" windowHeight="11160" xr2:uid="{00000000-000D-0000-FFFF-FFFF00000000}"/>
  </bookViews>
  <sheets>
    <sheet name="تعديل شهر تشرين2" sheetId="2" r:id="rId1"/>
    <sheet name="Sheet1" sheetId="4" r:id="rId2"/>
    <sheet name="احصائيات" sheetId="3" r:id="rId3"/>
  </sheets>
  <definedNames>
    <definedName name="_xlnm._FilterDatabase" localSheetId="1" hidden="1">Sheet1!$D$1:$E$46</definedName>
    <definedName name="_xlnm.Print_Area" localSheetId="0">'تعديل شهر تشرين2'!$A$1:$Z$103</definedName>
    <definedName name="_xlnm.Print_Titles" localSheetId="0">'تعديل شهر تشرين2'!$1:$6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3" i="2" l="1"/>
  <c r="P93" i="2"/>
  <c r="O93" i="2"/>
  <c r="N93" i="2"/>
  <c r="M93" i="2"/>
  <c r="L93" i="2"/>
  <c r="K93" i="2"/>
  <c r="Q82" i="2"/>
  <c r="P82" i="2"/>
  <c r="O82" i="2"/>
  <c r="N82" i="2"/>
  <c r="M82" i="2"/>
  <c r="L82" i="2"/>
  <c r="K82" i="2"/>
  <c r="Q71" i="2"/>
  <c r="P71" i="2"/>
  <c r="O71" i="2"/>
  <c r="N71" i="2"/>
  <c r="M71" i="2"/>
  <c r="L71" i="2"/>
  <c r="K71" i="2"/>
  <c r="Q60" i="2"/>
  <c r="P60" i="2"/>
  <c r="O60" i="2"/>
  <c r="N60" i="2"/>
  <c r="M60" i="2"/>
  <c r="L60" i="2"/>
  <c r="K60" i="2"/>
  <c r="Q49" i="2"/>
  <c r="P49" i="2"/>
  <c r="O49" i="2"/>
  <c r="N49" i="2"/>
  <c r="M49" i="2"/>
  <c r="L49" i="2"/>
  <c r="K49" i="2"/>
  <c r="Q38" i="2"/>
  <c r="P38" i="2"/>
  <c r="O38" i="2"/>
  <c r="N38" i="2"/>
  <c r="M38" i="2"/>
  <c r="L38" i="2"/>
  <c r="K38" i="2"/>
  <c r="Q27" i="2"/>
  <c r="P27" i="2"/>
  <c r="O27" i="2"/>
  <c r="N27" i="2"/>
  <c r="M27" i="2"/>
  <c r="L27" i="2"/>
  <c r="K27" i="2"/>
  <c r="Q16" i="2"/>
  <c r="K16" i="2"/>
  <c r="M16" i="2"/>
  <c r="U38" i="2" l="1"/>
  <c r="U27" i="2"/>
  <c r="U49" i="2"/>
  <c r="U60" i="2"/>
  <c r="U71" i="2"/>
  <c r="U93" i="2"/>
  <c r="U82" i="2"/>
  <c r="R89" i="2"/>
  <c r="T89" i="2" s="1"/>
  <c r="U89" i="2" s="1"/>
  <c r="E89" i="2"/>
  <c r="T79" i="2"/>
  <c r="U79" i="2" s="1"/>
  <c r="R79" i="2"/>
  <c r="E79" i="2"/>
  <c r="R66" i="2"/>
  <c r="T66" i="2" s="1"/>
  <c r="U66" i="2" s="1"/>
  <c r="E66" i="2"/>
  <c r="R56" i="2"/>
  <c r="T56" i="2" s="1"/>
  <c r="U56" i="2" s="1"/>
  <c r="E56" i="2"/>
  <c r="R37" i="2"/>
  <c r="T37" i="2" s="1"/>
  <c r="U37" i="2" s="1"/>
  <c r="E37" i="2"/>
  <c r="R77" i="2"/>
  <c r="E91" i="2"/>
  <c r="E90" i="2"/>
  <c r="E88" i="2"/>
  <c r="E87" i="2"/>
  <c r="E86" i="2"/>
  <c r="E80" i="2"/>
  <c r="E78" i="2"/>
  <c r="E77" i="2"/>
  <c r="E76" i="2"/>
  <c r="E75" i="2"/>
  <c r="E69" i="2"/>
  <c r="E68" i="2"/>
  <c r="E67" i="2"/>
  <c r="E65" i="2"/>
  <c r="E64" i="2"/>
  <c r="E57" i="2"/>
  <c r="E55" i="2"/>
  <c r="E54" i="2"/>
  <c r="E53" i="2"/>
  <c r="E48" i="2"/>
  <c r="E47" i="2"/>
  <c r="E46" i="2"/>
  <c r="E45" i="2"/>
  <c r="E44" i="2"/>
  <c r="E43" i="2"/>
  <c r="E42" i="2"/>
  <c r="E15" i="2" l="1"/>
  <c r="R91" i="2" l="1"/>
  <c r="T91" i="2" s="1"/>
  <c r="U91" i="2" s="1"/>
  <c r="R90" i="2"/>
  <c r="T90" i="2" s="1"/>
  <c r="U90" i="2" s="1"/>
  <c r="R80" i="2"/>
  <c r="T80" i="2" s="1"/>
  <c r="U80" i="2" s="1"/>
  <c r="R78" i="2"/>
  <c r="T78" i="2" s="1"/>
  <c r="U78" i="2" s="1"/>
  <c r="T77" i="2"/>
  <c r="U77" i="2" s="1"/>
  <c r="R76" i="2"/>
  <c r="T76" i="2" s="1"/>
  <c r="U76" i="2" s="1"/>
  <c r="R69" i="2"/>
  <c r="T69" i="2" s="1"/>
  <c r="U69" i="2" s="1"/>
  <c r="R67" i="2"/>
  <c r="T67" i="2" s="1"/>
  <c r="U67" i="2" s="1"/>
  <c r="R65" i="2"/>
  <c r="T65" i="2" s="1"/>
  <c r="U65" i="2" s="1"/>
  <c r="R64" i="2"/>
  <c r="T64" i="2" s="1"/>
  <c r="U64" i="2" s="1"/>
  <c r="R44" i="2" l="1"/>
  <c r="T44" i="2" s="1"/>
  <c r="U44" i="2" s="1"/>
  <c r="U48" i="2"/>
  <c r="R47" i="2"/>
  <c r="T47" i="2" s="1"/>
  <c r="U47" i="2" s="1"/>
  <c r="R46" i="2"/>
  <c r="T46" i="2" s="1"/>
  <c r="U46" i="2" s="1"/>
  <c r="R45" i="2"/>
  <c r="T45" i="2" s="1"/>
  <c r="U45" i="2" s="1"/>
  <c r="E58" i="2" l="1"/>
  <c r="E31" i="2"/>
  <c r="E32" i="2"/>
  <c r="E33" i="2"/>
  <c r="E34" i="2"/>
  <c r="E36" i="2"/>
  <c r="E35" i="2"/>
  <c r="E21" i="2"/>
  <c r="E22" i="2"/>
  <c r="E23" i="2"/>
  <c r="E24" i="2"/>
  <c r="E25" i="2"/>
  <c r="E26" i="2"/>
  <c r="E20" i="2"/>
  <c r="E9" i="2"/>
  <c r="E10" i="2"/>
  <c r="E11" i="2"/>
  <c r="E12" i="2"/>
  <c r="E13" i="2"/>
  <c r="E14" i="2"/>
  <c r="Y95" i="2"/>
  <c r="R9" i="2" l="1"/>
  <c r="T9" i="2" l="1"/>
  <c r="U9" i="2" s="1"/>
  <c r="R10" i="2"/>
  <c r="T10" i="2" s="1"/>
  <c r="U10" i="2" s="1"/>
  <c r="B7" i="3" l="1"/>
  <c r="B6" i="3"/>
  <c r="B5" i="3"/>
  <c r="B4" i="3"/>
  <c r="B3" i="3"/>
  <c r="B2" i="3"/>
  <c r="B8" i="3" l="1"/>
  <c r="C6" i="3" s="1"/>
  <c r="S71" i="2"/>
  <c r="S93" i="2"/>
  <c r="S60" i="2"/>
  <c r="S82" i="2"/>
  <c r="S49" i="2"/>
  <c r="S38" i="2"/>
  <c r="S27" i="2"/>
  <c r="Z38" i="2"/>
  <c r="Z93" i="2"/>
  <c r="Z71" i="2"/>
  <c r="Z82" i="2" s="1"/>
  <c r="Z60" i="2"/>
  <c r="Z49" i="2"/>
  <c r="Z27" i="2"/>
  <c r="R13" i="2"/>
  <c r="T13" i="2" s="1"/>
  <c r="U13" i="2" s="1"/>
  <c r="R11" i="2"/>
  <c r="T11" i="2" s="1"/>
  <c r="U11" i="2" s="1"/>
  <c r="R12" i="2"/>
  <c r="T12" i="2" s="1"/>
  <c r="U12" i="2" s="1"/>
  <c r="R15" i="2"/>
  <c r="T15" i="2" s="1"/>
  <c r="U15" i="2" s="1"/>
  <c r="R14" i="2"/>
  <c r="T14" i="2" s="1"/>
  <c r="U14" i="2" s="1"/>
  <c r="U16" i="2" s="1"/>
  <c r="U95" i="2" s="1"/>
  <c r="Z16" i="2"/>
  <c r="L16" i="2"/>
  <c r="N16" i="2"/>
  <c r="O16" i="2"/>
  <c r="P16" i="2"/>
  <c r="S16" i="2"/>
  <c r="V16" i="2"/>
  <c r="X16" i="2"/>
  <c r="R86" i="2"/>
  <c r="T86" i="2" s="1"/>
  <c r="U86" i="2" s="1"/>
  <c r="R87" i="2"/>
  <c r="T87" i="2" s="1"/>
  <c r="U87" i="2" s="1"/>
  <c r="R88" i="2"/>
  <c r="T88" i="2" s="1"/>
  <c r="R75" i="2"/>
  <c r="T75" i="2" s="1"/>
  <c r="U75" i="2" s="1"/>
  <c r="R68" i="2"/>
  <c r="T68" i="2" s="1"/>
  <c r="U68" i="2" s="1"/>
  <c r="R58" i="2"/>
  <c r="T58" i="2" s="1"/>
  <c r="U58" i="2" s="1"/>
  <c r="R54" i="2"/>
  <c r="T54" i="2" s="1"/>
  <c r="U54" i="2" s="1"/>
  <c r="R57" i="2"/>
  <c r="T57" i="2" s="1"/>
  <c r="U57" i="2" s="1"/>
  <c r="R55" i="2"/>
  <c r="R53" i="2"/>
  <c r="T53" i="2" s="1"/>
  <c r="U53" i="2" s="1"/>
  <c r="R43" i="2"/>
  <c r="T43" i="2" s="1"/>
  <c r="R42" i="2"/>
  <c r="T42" i="2" s="1"/>
  <c r="U42" i="2" s="1"/>
  <c r="R31" i="2"/>
  <c r="T31" i="2" s="1"/>
  <c r="U31" i="2" s="1"/>
  <c r="R34" i="2"/>
  <c r="T34" i="2" s="1"/>
  <c r="U34" i="2" s="1"/>
  <c r="R36" i="2"/>
  <c r="T36" i="2" s="1"/>
  <c r="U36" i="2" s="1"/>
  <c r="R35" i="2"/>
  <c r="R32" i="2"/>
  <c r="T32" i="2" s="1"/>
  <c r="U32" i="2" s="1"/>
  <c r="R33" i="2"/>
  <c r="T33" i="2" s="1"/>
  <c r="R21" i="2"/>
  <c r="T21" i="2" s="1"/>
  <c r="U21" i="2" s="1"/>
  <c r="R26" i="2"/>
  <c r="T26" i="2" s="1"/>
  <c r="U26" i="2" s="1"/>
  <c r="R22" i="2"/>
  <c r="T22" i="2" s="1"/>
  <c r="U22" i="2" s="1"/>
  <c r="R24" i="2"/>
  <c r="T24" i="2" s="1"/>
  <c r="U24" i="2" s="1"/>
  <c r="R20" i="2"/>
  <c r="T20" i="2" s="1"/>
  <c r="U20" i="2" s="1"/>
  <c r="R25" i="2"/>
  <c r="T25" i="2" s="1"/>
  <c r="R23" i="2"/>
  <c r="T23" i="2" s="1"/>
  <c r="U23" i="2" s="1"/>
  <c r="C5" i="3" l="1"/>
  <c r="C2" i="3"/>
  <c r="C3" i="3"/>
  <c r="C4" i="3"/>
  <c r="C7" i="3"/>
  <c r="C8" i="3"/>
  <c r="D7" i="3"/>
  <c r="D5" i="3"/>
  <c r="R71" i="2"/>
  <c r="T93" i="2"/>
  <c r="R60" i="2"/>
  <c r="R93" i="2"/>
  <c r="R82" i="2"/>
  <c r="R49" i="2"/>
  <c r="R27" i="2"/>
  <c r="R38" i="2"/>
  <c r="T27" i="2"/>
  <c r="R16" i="2"/>
  <c r="T16" i="2"/>
  <c r="U88" i="2"/>
  <c r="U33" i="2"/>
  <c r="U25" i="2"/>
  <c r="T49" i="2"/>
  <c r="T71" i="2"/>
  <c r="T35" i="2"/>
  <c r="U35" i="2" s="1"/>
  <c r="D6" i="3" s="1"/>
  <c r="T55" i="2"/>
  <c r="T60" i="2" s="1"/>
  <c r="T82" i="2" l="1"/>
  <c r="T38" i="2"/>
  <c r="U55" i="2"/>
  <c r="D3" i="3"/>
  <c r="D4" i="3" l="1"/>
  <c r="D2" i="3"/>
  <c r="T95" i="2"/>
  <c r="K95" i="2"/>
  <c r="M95" i="2"/>
  <c r="L95" i="2"/>
  <c r="O95" i="2"/>
  <c r="S95" i="2"/>
  <c r="R95" i="2"/>
  <c r="Q95" i="2"/>
  <c r="N95" i="2"/>
  <c r="P95" i="2"/>
  <c r="D8" i="3" l="1"/>
  <c r="E2" i="3" l="1"/>
  <c r="E3" i="3"/>
  <c r="E4" i="3"/>
  <c r="E6" i="3"/>
  <c r="E7" i="3"/>
  <c r="E5" i="3"/>
</calcChain>
</file>

<file path=xl/sharedStrings.xml><?xml version="1.0" encoding="utf-8"?>
<sst xmlns="http://schemas.openxmlformats.org/spreadsheetml/2006/main" count="941" uniqueCount="321">
  <si>
    <t>Republic of Iraq - Ministry of Higher Education and Scientific Research</t>
  </si>
  <si>
    <t>جمهورية العراق - وزارة التعليم العالي والبحث العلمي</t>
  </si>
  <si>
    <t xml:space="preserve">University of Information Technology and Communications </t>
  </si>
  <si>
    <t>جامعة تكنولوجيا المعلومات والاتصالات</t>
  </si>
  <si>
    <t>Four years (Eight semesters) - 240 ECTS credits - 1 ECTS = 30 hr</t>
  </si>
  <si>
    <t>أربع سنوات (ثمانية فصول دراسية) - ٢٤٠ وحدة اوربية - كل وحدة اوربية =  30 ساعة</t>
  </si>
  <si>
    <t>Level</t>
  </si>
  <si>
    <t>Semester</t>
  </si>
  <si>
    <t>No.</t>
  </si>
  <si>
    <t>Module Code</t>
  </si>
  <si>
    <t>Module Name in English</t>
  </si>
  <si>
    <t>اسم المادة الدراسية</t>
  </si>
  <si>
    <t>Language</t>
  </si>
  <si>
    <t>SSWL (hr/w)</t>
  </si>
  <si>
    <t>Exam hr/sem</t>
  </si>
  <si>
    <t>SSWL</t>
  </si>
  <si>
    <t>USSWL</t>
  </si>
  <si>
    <t>SWL</t>
  </si>
  <si>
    <t>ECTS</t>
  </si>
  <si>
    <t>Module Type</t>
  </si>
  <si>
    <t>Prerequisite Module(s) Code</t>
  </si>
  <si>
    <t>CL (hr/w)</t>
  </si>
  <si>
    <t>Lect (hr/w)</t>
  </si>
  <si>
    <t>Lab (hr/w)</t>
  </si>
  <si>
    <t>Pr (hr/w)</t>
  </si>
  <si>
    <t>Tut (hr/w)</t>
  </si>
  <si>
    <t>Semn (hr/w)</t>
  </si>
  <si>
    <t>hr/sem</t>
  </si>
  <si>
    <t>UGI</t>
  </si>
  <si>
    <t>One</t>
  </si>
  <si>
    <t>MAT1</t>
  </si>
  <si>
    <t>Mathematics I</t>
  </si>
  <si>
    <t>English</t>
  </si>
  <si>
    <t>C</t>
  </si>
  <si>
    <t>DSD1</t>
  </si>
  <si>
    <t>ECT1</t>
  </si>
  <si>
    <t>Electrical Circuits I</t>
  </si>
  <si>
    <t>EDW1</t>
  </si>
  <si>
    <t>Engineering Drawing</t>
  </si>
  <si>
    <t>B</t>
  </si>
  <si>
    <t>EPH1</t>
  </si>
  <si>
    <t>Electronics Physics</t>
  </si>
  <si>
    <t xml:space="preserve">فيزياء الالكترونيك </t>
  </si>
  <si>
    <t>Eng102</t>
  </si>
  <si>
    <t>English Language I</t>
  </si>
  <si>
    <t>اللغة الإنجليزية 1</t>
  </si>
  <si>
    <t>Total</t>
  </si>
  <si>
    <t>Two</t>
  </si>
  <si>
    <t>MAT2</t>
  </si>
  <si>
    <t>Mathematics II</t>
  </si>
  <si>
    <t>DSD2</t>
  </si>
  <si>
    <t>ECT2</t>
  </si>
  <si>
    <t>Electrical Circuits II</t>
  </si>
  <si>
    <t>CPR2</t>
  </si>
  <si>
    <t>AUT2</t>
  </si>
  <si>
    <t>Arabic</t>
  </si>
  <si>
    <t>Dhr103</t>
  </si>
  <si>
    <t>UGII</t>
  </si>
  <si>
    <t>Three</t>
  </si>
  <si>
    <t>EMT3</t>
  </si>
  <si>
    <t>Engineering Mathematics I</t>
  </si>
  <si>
    <t>ELC3</t>
  </si>
  <si>
    <t xml:space="preserve">Electronics </t>
  </si>
  <si>
    <t>الكترونيك</t>
  </si>
  <si>
    <t>WDG3</t>
  </si>
  <si>
    <t>Web Design</t>
  </si>
  <si>
    <t>EMF3</t>
  </si>
  <si>
    <t>Electromagnetic Fields</t>
  </si>
  <si>
    <t>VDT3</t>
  </si>
  <si>
    <t>STP3</t>
  </si>
  <si>
    <t>Statistics and Probability</t>
  </si>
  <si>
    <t>الإحصاء والاحتمالية</t>
  </si>
  <si>
    <t>ARC204</t>
  </si>
  <si>
    <t>جرائم نظام البعث في العراق</t>
  </si>
  <si>
    <t>Four</t>
  </si>
  <si>
    <t>Engineering Mathematics II</t>
  </si>
  <si>
    <t>DEL4</t>
  </si>
  <si>
    <t>Digital Electronics</t>
  </si>
  <si>
    <t>الكترونيك رقمي</t>
  </si>
  <si>
    <t>CMF4</t>
  </si>
  <si>
    <t xml:space="preserve">Communications Fundamentals </t>
  </si>
  <si>
    <t>أسس الاتصالات</t>
  </si>
  <si>
    <t>EMT3+ECT2</t>
  </si>
  <si>
    <t>MPS4</t>
  </si>
  <si>
    <t>Microprocessors</t>
  </si>
  <si>
    <t>Linear Algebra</t>
  </si>
  <si>
    <t>UGIII</t>
  </si>
  <si>
    <t>Five</t>
  </si>
  <si>
    <t>Numerical Analysis</t>
  </si>
  <si>
    <t>Antenna and Wave Propagation</t>
  </si>
  <si>
    <t>CNT5</t>
  </si>
  <si>
    <t>Computer Networks I</t>
  </si>
  <si>
    <t>شبكات الحاسوب 1</t>
  </si>
  <si>
    <t xml:space="preserve">Digital Communications </t>
  </si>
  <si>
    <t>الاتصالات الرقمية</t>
  </si>
  <si>
    <t>SSC5</t>
  </si>
  <si>
    <t>Space Science I</t>
  </si>
  <si>
    <t>علم الفضاء 1</t>
  </si>
  <si>
    <t>E</t>
  </si>
  <si>
    <t>MGD6</t>
  </si>
  <si>
    <t>ARB101</t>
  </si>
  <si>
    <t>Six</t>
  </si>
  <si>
    <t>Digital Signal Processing</t>
  </si>
  <si>
    <t>معالجة الإشارة الرقمية</t>
  </si>
  <si>
    <t>Computer Networks II</t>
  </si>
  <si>
    <t>شبكات الحاسوب 2</t>
  </si>
  <si>
    <t>ITC6</t>
  </si>
  <si>
    <t>Information Theory and Coding</t>
  </si>
  <si>
    <t>نظرية المعلومات والترميز</t>
  </si>
  <si>
    <t>DCM5+STP3</t>
  </si>
  <si>
    <t>Space Science II</t>
  </si>
  <si>
    <t>علم الفضاء 2</t>
  </si>
  <si>
    <t>الذكاء الاصطناعي</t>
  </si>
  <si>
    <t>UGIV</t>
  </si>
  <si>
    <t>Seven</t>
  </si>
  <si>
    <t>Mobile Applications Development</t>
  </si>
  <si>
    <t>GPR7</t>
  </si>
  <si>
    <t>Graduation Project I</t>
  </si>
  <si>
    <t>مشروع التخرج 1</t>
  </si>
  <si>
    <t>Eight</t>
  </si>
  <si>
    <t>Optical Fiber Communications</t>
  </si>
  <si>
    <t>DCM5+EMF3</t>
  </si>
  <si>
    <t>Internet of Things</t>
  </si>
  <si>
    <t>انترنت الأشياء</t>
  </si>
  <si>
    <t>CNT6+EDS7</t>
  </si>
  <si>
    <t>AWP5+DCM5</t>
  </si>
  <si>
    <t>SCM7+AWP5</t>
  </si>
  <si>
    <t>Graduation Project II</t>
  </si>
  <si>
    <t>مشروع التخرج 2</t>
  </si>
  <si>
    <t>Must be 240 ECTS</t>
  </si>
  <si>
    <t>Note: The student should complete 4 weeks of Summer Internships to fullfil the requirements of the Bachelor's degree</t>
  </si>
  <si>
    <t>Structured SWL (hr/w) type</t>
  </si>
  <si>
    <t>CL</t>
  </si>
  <si>
    <t>Class Lecture</t>
  </si>
  <si>
    <t>Module type</t>
  </si>
  <si>
    <t>Basic learning activities</t>
  </si>
  <si>
    <t xml:space="preserve">SWL: </t>
  </si>
  <si>
    <t>Student Workload</t>
  </si>
  <si>
    <t>Lab</t>
  </si>
  <si>
    <t>Laboratory</t>
  </si>
  <si>
    <t>Core learning activity</t>
  </si>
  <si>
    <t xml:space="preserve">SSWL: </t>
  </si>
  <si>
    <t>Structured SWL</t>
  </si>
  <si>
    <t>Pr</t>
  </si>
  <si>
    <t>Practical Training</t>
  </si>
  <si>
    <t>S</t>
  </si>
  <si>
    <t>Suport or related learning activity</t>
  </si>
  <si>
    <t xml:space="preserve">USSWL: </t>
  </si>
  <si>
    <t>Unstructured SWL</t>
  </si>
  <si>
    <t>Tut</t>
  </si>
  <si>
    <t>Tutorial</t>
  </si>
  <si>
    <t>Elective learning activity</t>
  </si>
  <si>
    <t>Lect</t>
  </si>
  <si>
    <t>Online lecture</t>
  </si>
  <si>
    <t>Note: * ABET Requirements</t>
  </si>
  <si>
    <t>Semn</t>
  </si>
  <si>
    <t>Seminar</t>
  </si>
  <si>
    <t>Note: Columns O, Q and R are progrmaed, protected and should not be edited</t>
  </si>
  <si>
    <t>STP3 + CPR2</t>
  </si>
  <si>
    <t>LGA4+DSP6</t>
  </si>
  <si>
    <t>Digital Systems Design</t>
  </si>
  <si>
    <t>تصميم النظم الرقمية</t>
  </si>
  <si>
    <t>UOITC01</t>
  </si>
  <si>
    <t>Computer Programming</t>
  </si>
  <si>
    <t>برمجة الحاسوب</t>
  </si>
  <si>
    <t>اللغة العربية 2</t>
  </si>
  <si>
    <t>اللغة العربية 1</t>
  </si>
  <si>
    <t>Requirement Level</t>
  </si>
  <si>
    <t>U</t>
  </si>
  <si>
    <t>D</t>
  </si>
  <si>
    <t>الحاسوب 1</t>
  </si>
  <si>
    <t>Computer I</t>
  </si>
  <si>
    <t>الحاسوب 2</t>
  </si>
  <si>
    <t>Computer II</t>
  </si>
  <si>
    <t>U: University
C: College
D: Department</t>
  </si>
  <si>
    <t>ABET</t>
  </si>
  <si>
    <t>University amd Languages</t>
  </si>
  <si>
    <t>Computer Science</t>
  </si>
  <si>
    <t>Engineering</t>
  </si>
  <si>
    <t>Media Technology</t>
  </si>
  <si>
    <t>Communication</t>
  </si>
  <si>
    <t>Program Requirements Classification</t>
  </si>
  <si>
    <t>Sum</t>
  </si>
  <si>
    <t>نوع التصنيف</t>
  </si>
  <si>
    <t>عدد المواد</t>
  </si>
  <si>
    <t>النسبة</t>
  </si>
  <si>
    <t>مجموع الوحدات</t>
  </si>
  <si>
    <t>Program Curriculum (2024 - 2025)</t>
  </si>
  <si>
    <t>المنهاج الدراسي للعام 2024-2025</t>
  </si>
  <si>
    <t>ITC000031</t>
  </si>
  <si>
    <t>University</t>
  </si>
  <si>
    <t>ITC000021</t>
  </si>
  <si>
    <t>College</t>
  </si>
  <si>
    <t>Department</t>
  </si>
  <si>
    <t>ITC000041</t>
  </si>
  <si>
    <t>ITC000000</t>
  </si>
  <si>
    <t>ITC200100</t>
  </si>
  <si>
    <t>ITC200132</t>
  </si>
  <si>
    <t>ITC000010</t>
  </si>
  <si>
    <t>ITC200131</t>
  </si>
  <si>
    <t>ITC000042</t>
  </si>
  <si>
    <t>ITC000022</t>
  </si>
  <si>
    <t>ITC000032</t>
  </si>
  <si>
    <t>Democracy and Human Rights</t>
  </si>
  <si>
    <t>الديمقراطية وحقوق الانسان</t>
  </si>
  <si>
    <t>Arabic Language I</t>
  </si>
  <si>
    <t>Arabic Language II</t>
  </si>
  <si>
    <t>ITC200011</t>
  </si>
  <si>
    <t>ITC200012</t>
  </si>
  <si>
    <t>ITC200020</t>
  </si>
  <si>
    <t>ITC200031</t>
  </si>
  <si>
    <t>ITC200032</t>
  </si>
  <si>
    <t>ITC200040</t>
  </si>
  <si>
    <t>ITC200050</t>
  </si>
  <si>
    <t>ITC200080</t>
  </si>
  <si>
    <t>ITC200090</t>
  </si>
  <si>
    <t>ITC200110</t>
  </si>
  <si>
    <t>ITC200121</t>
  </si>
  <si>
    <t>ITC200122</t>
  </si>
  <si>
    <t>new code</t>
  </si>
  <si>
    <t>TYPE</t>
  </si>
  <si>
    <t>new Prerequisite code</t>
  </si>
  <si>
    <t>ITC200070</t>
  </si>
  <si>
    <t>ITC200061</t>
  </si>
  <si>
    <t>ITC200062</t>
  </si>
  <si>
    <t>الدوائر الكهربائية 1</t>
  </si>
  <si>
    <t>الرسم الهندسي</t>
  </si>
  <si>
    <t>الرياضيات 1</t>
  </si>
  <si>
    <t>الرياضيات 2</t>
  </si>
  <si>
    <t>الدوائر الكهربائية 2</t>
  </si>
  <si>
    <t>AL-Baath Regime Crimes in Iraq</t>
  </si>
  <si>
    <t>الرياضيات الهندسية 1</t>
  </si>
  <si>
    <t>تصميم المواقع</t>
  </si>
  <si>
    <t>المجالات الكهرومغناطيسية</t>
  </si>
  <si>
    <t>الرياضيات الهندسية 2</t>
  </si>
  <si>
    <t>الجبر الخطي</t>
  </si>
  <si>
    <t>التحليل العددي</t>
  </si>
  <si>
    <t>الهوائيات وانتشار الموجات</t>
  </si>
  <si>
    <t>اتصالات الألياف البصرية</t>
  </si>
  <si>
    <t>University and Languages</t>
  </si>
  <si>
    <t>ITC200080 + ITC200050</t>
  </si>
  <si>
    <t>Engineering Ethics</t>
  </si>
  <si>
    <t>اخلاقيات هندسية</t>
  </si>
  <si>
    <t>ITC220070</t>
  </si>
  <si>
    <t>Mathematic for Computing</t>
  </si>
  <si>
    <t>رياضيات الحوسبية</t>
  </si>
  <si>
    <t>ITC220080</t>
  </si>
  <si>
    <t>MCP2</t>
  </si>
  <si>
    <t>EET1</t>
  </si>
  <si>
    <t>Mobile Computing</t>
  </si>
  <si>
    <t>الحوسبة المتنقلة</t>
  </si>
  <si>
    <t>ITC220130</t>
  </si>
  <si>
    <t>ITC220170</t>
  </si>
  <si>
    <t>Wireless Communication Networks</t>
  </si>
  <si>
    <t>شبكات الاتصالات اللاسلكية</t>
  </si>
  <si>
    <t>ITC220230</t>
  </si>
  <si>
    <t xml:space="preserve">Artificial Intelligence </t>
  </si>
  <si>
    <t xml:space="preserve">English Language  II   </t>
  </si>
  <si>
    <t>Project Management</t>
  </si>
  <si>
    <t>Network security</t>
  </si>
  <si>
    <t>امن الشبكات</t>
  </si>
  <si>
    <t xml:space="preserve">Embedded Systems </t>
  </si>
  <si>
    <t>ITC220010</t>
  </si>
  <si>
    <t>ITC220040</t>
  </si>
  <si>
    <t>ITC220050</t>
  </si>
  <si>
    <t>ITC220090</t>
  </si>
  <si>
    <t>ITC220101</t>
  </si>
  <si>
    <t>ITC220110</t>
  </si>
  <si>
    <t>ITC220140</t>
  </si>
  <si>
    <t>ITC220102</t>
  </si>
  <si>
    <t>ITC220150</t>
  </si>
  <si>
    <t>ITC220220</t>
  </si>
  <si>
    <t>ITC220060</t>
  </si>
  <si>
    <t>ITC220120</t>
  </si>
  <si>
    <t>ITC220030</t>
  </si>
  <si>
    <t>ITC220020</t>
  </si>
  <si>
    <t>English Language II</t>
  </si>
  <si>
    <t>اللغة الإنجليزية 2</t>
  </si>
  <si>
    <t>Media Graphics Design</t>
  </si>
  <si>
    <t>المعالجات الدقيقة</t>
  </si>
  <si>
    <t>Embedded Systems</t>
  </si>
  <si>
    <t>الانظمة المدمجة</t>
  </si>
  <si>
    <t>Artificial Intelligence</t>
  </si>
  <si>
    <t>Computer Control</t>
  </si>
  <si>
    <t>Mobile Broadcasting Systems</t>
  </si>
  <si>
    <t>Satellite Communications</t>
  </si>
  <si>
    <t>اتصالات الأقمار الصناعية</t>
  </si>
  <si>
    <t>Studio Technologies</t>
  </si>
  <si>
    <t>Soft Computing</t>
  </si>
  <si>
    <t>الحوسبة المرنة</t>
  </si>
  <si>
    <t>Wireless and Mobile Communications</t>
  </si>
  <si>
    <t>حوسبة</t>
  </si>
  <si>
    <t>اعلام</t>
  </si>
  <si>
    <t>ةة</t>
  </si>
  <si>
    <t>بب</t>
  </si>
  <si>
    <t>ث</t>
  </si>
  <si>
    <t>تتت</t>
  </si>
  <si>
    <t>Mobile Applications Development I</t>
  </si>
  <si>
    <t>Mobile Applications Development II</t>
  </si>
  <si>
    <t>Mobile Communication</t>
  </si>
  <si>
    <t>ITC220160</t>
  </si>
  <si>
    <t>ITC220180</t>
  </si>
  <si>
    <t>ITC220201</t>
  </si>
  <si>
    <t>ITC220240</t>
  </si>
  <si>
    <t>تطوير تطبيقات الهاتف المحمول 2</t>
  </si>
  <si>
    <t>تطوير تطبيقات الهاتف المحمول 1</t>
  </si>
  <si>
    <t>ITC220202</t>
  </si>
  <si>
    <t>الاتصالات المتنقلة</t>
  </si>
  <si>
    <t>ITC220210</t>
  </si>
  <si>
    <t>ITC220190</t>
  </si>
  <si>
    <t>إدارة المشاريع</t>
  </si>
  <si>
    <t>ITC220190 + ITC220202</t>
  </si>
  <si>
    <t>Network Security</t>
  </si>
  <si>
    <t>ITC200070 +ITC200061</t>
  </si>
  <si>
    <t>ITC220070 + ITC220050</t>
  </si>
  <si>
    <t>ITC200080 + ITC220110</t>
  </si>
  <si>
    <t>ITC200090 + ITC200050</t>
  </si>
  <si>
    <t>ITC220150 + ITC220140</t>
  </si>
  <si>
    <t>ITC220170 + ITC220102</t>
  </si>
  <si>
    <t>بكالوريوس في هندسة الاتصالات والحوسبة المتنقلة 2</t>
  </si>
  <si>
    <t>Bachelor's degree in Mobile Communications and Computing Engineering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</si>
</sst>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0"/>
      <color rgb="FF000000"/>
      <name val="Aptos Narrow"/>
      <scheme val="minor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</font>
    <font>
      <b/>
      <sz val="16"/>
      <color rgb="FF000000"/>
      <name val="Calibri"/>
      <family val="2"/>
    </font>
    <font>
      <b/>
      <sz val="10"/>
      <color theme="1"/>
      <name val="Al-Jazeera-Arabic-Light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9"/>
      <color rgb="FF000000"/>
      <name val="Arial"/>
    </font>
    <font>
      <sz val="11"/>
      <color rgb="FF000000"/>
      <name val="Calibri"/>
    </font>
    <font>
      <sz val="9"/>
      <color theme="8"/>
      <name val="Arial"/>
    </font>
    <font>
      <sz val="10"/>
      <name val="Arial"/>
    </font>
    <font>
      <sz val="9"/>
      <color rgb="FF000000"/>
      <name val="Arial"/>
      <family val="2"/>
    </font>
    <font>
      <sz val="11"/>
      <color theme="1"/>
      <name val="Aptos Narrow"/>
      <scheme val="minor"/>
    </font>
    <font>
      <sz val="11"/>
      <color rgb="FFFF0000"/>
      <name val="Calibri"/>
      <family val="2"/>
    </font>
    <font>
      <sz val="10"/>
      <color rgb="FFFF0000"/>
      <name val="Aptos Narrow"/>
      <scheme val="minor"/>
    </font>
    <font>
      <sz val="9"/>
      <color rgb="FFFF0000"/>
      <name val="Arial"/>
    </font>
    <font>
      <b/>
      <sz val="13"/>
      <color rgb="FF000000"/>
      <name val="Calibri"/>
      <family val="2"/>
    </font>
    <font>
      <b/>
      <sz val="10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theme="6" tint="0.59999389629810485"/>
        <bgColor rgb="FFFFD96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E599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rgb="FFFFD96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rgb="FFFFFFFF"/>
      </patternFill>
    </fill>
  </fills>
  <borders count="39">
    <border>
      <left/>
      <right/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0000FF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/>
      <top/>
      <bottom style="thin">
        <color rgb="FF0000FF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95">
    <xf numFmtId="0" fontId="0" fillId="0" borderId="0" xfId="0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readingOrder="2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4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" fontId="6" fillId="6" borderId="15" xfId="0" applyNumberFormat="1" applyFont="1" applyFill="1" applyBorder="1" applyAlignment="1">
      <alignment horizontal="center" vertical="center"/>
    </xf>
    <xf numFmtId="2" fontId="6" fillId="6" borderId="15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1" fontId="6" fillId="7" borderId="15" xfId="0" applyNumberFormat="1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2" xfId="0" applyFont="1" applyFill="1" applyBorder="1"/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" fontId="6" fillId="7" borderId="11" xfId="0" applyNumberFormat="1" applyFont="1" applyFill="1" applyBorder="1" applyAlignment="1">
      <alignment horizontal="center" vertical="center"/>
    </xf>
    <xf numFmtId="0" fontId="3" fillId="2" borderId="15" xfId="0" applyFont="1" applyFill="1" applyBorder="1"/>
    <xf numFmtId="0" fontId="1" fillId="2" borderId="22" xfId="0" applyFont="1" applyFill="1" applyBorder="1"/>
    <xf numFmtId="0" fontId="3" fillId="0" borderId="22" xfId="0" applyFont="1" applyBorder="1"/>
    <xf numFmtId="0" fontId="1" fillId="0" borderId="22" xfId="0" applyFont="1" applyBorder="1"/>
    <xf numFmtId="0" fontId="3" fillId="5" borderId="15" xfId="0" applyFont="1" applyFill="1" applyBorder="1" applyAlignment="1">
      <alignment horizontal="center" vertical="center"/>
    </xf>
    <xf numFmtId="1" fontId="3" fillId="8" borderId="15" xfId="0" applyNumberFormat="1" applyFont="1" applyFill="1" applyBorder="1" applyAlignment="1">
      <alignment horizontal="center" vertical="center"/>
    </xf>
    <xf numFmtId="164" fontId="3" fillId="8" borderId="15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vertical="center"/>
    </xf>
    <xf numFmtId="0" fontId="3" fillId="9" borderId="23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 wrapText="1"/>
    </xf>
    <xf numFmtId="0" fontId="3" fillId="0" borderId="24" xfId="0" applyFont="1" applyBorder="1"/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0" fontId="3" fillId="7" borderId="28" xfId="0" applyFont="1" applyFill="1" applyBorder="1" applyAlignment="1">
      <alignment vertical="center"/>
    </xf>
    <xf numFmtId="0" fontId="3" fillId="0" borderId="29" xfId="0" applyFont="1" applyBorder="1"/>
    <xf numFmtId="0" fontId="3" fillId="5" borderId="27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vertical="center"/>
    </xf>
    <xf numFmtId="0" fontId="3" fillId="0" borderId="30" xfId="0" applyFont="1" applyBorder="1"/>
    <xf numFmtId="0" fontId="3" fillId="0" borderId="27" xfId="0" applyFont="1" applyBorder="1"/>
    <xf numFmtId="0" fontId="3" fillId="5" borderId="22" xfId="0" applyFont="1" applyFill="1" applyBorder="1" applyAlignment="1">
      <alignment vertical="center"/>
    </xf>
    <xf numFmtId="0" fontId="3" fillId="0" borderId="25" xfId="0" applyFont="1" applyBorder="1"/>
    <xf numFmtId="0" fontId="3" fillId="5" borderId="0" xfId="0" applyFont="1" applyFill="1" applyAlignment="1">
      <alignment horizontal="center" vertical="center"/>
    </xf>
    <xf numFmtId="0" fontId="3" fillId="0" borderId="4" xfId="0" applyFont="1" applyBorder="1"/>
    <xf numFmtId="0" fontId="3" fillId="0" borderId="31" xfId="0" applyFont="1" applyBorder="1"/>
    <xf numFmtId="0" fontId="3" fillId="5" borderId="31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32" xfId="0" applyFont="1" applyBorder="1"/>
    <xf numFmtId="0" fontId="3" fillId="5" borderId="3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0" borderId="0" xfId="0" applyFont="1"/>
    <xf numFmtId="0" fontId="3" fillId="0" borderId="6" xfId="0" applyFont="1" applyBorder="1"/>
    <xf numFmtId="0" fontId="3" fillId="0" borderId="33" xfId="0" applyFont="1" applyBorder="1"/>
    <xf numFmtId="0" fontId="3" fillId="0" borderId="7" xfId="0" applyFont="1" applyBorder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6" fillId="12" borderId="15" xfId="0" applyNumberFormat="1" applyFont="1" applyFill="1" applyBorder="1" applyAlignment="1">
      <alignment horizontal="center" vertical="center"/>
    </xf>
    <xf numFmtId="2" fontId="6" fillId="7" borderId="1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readingOrder="2"/>
    </xf>
    <xf numFmtId="0" fontId="2" fillId="0" borderId="16" xfId="0" applyFont="1" applyBorder="1" applyAlignment="1">
      <alignment horizontal="center" vertical="center"/>
    </xf>
    <xf numFmtId="9" fontId="11" fillId="0" borderId="34" xfId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/>
    </xf>
    <xf numFmtId="9" fontId="12" fillId="0" borderId="34" xfId="1" applyFont="1" applyBorder="1" applyAlignment="1">
      <alignment horizontal="center"/>
    </xf>
    <xf numFmtId="0" fontId="13" fillId="0" borderId="3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14" borderId="15" xfId="0" applyFont="1" applyFill="1" applyBorder="1" applyAlignment="1">
      <alignment horizontal="center" vertical="center" wrapText="1" readingOrder="2"/>
    </xf>
    <xf numFmtId="0" fontId="0" fillId="14" borderId="15" xfId="0" applyFill="1" applyBorder="1" applyAlignment="1">
      <alignment horizontal="center" vertical="center"/>
    </xf>
    <xf numFmtId="1" fontId="6" fillId="15" borderId="15" xfId="0" applyNumberFormat="1" applyFont="1" applyFill="1" applyBorder="1" applyAlignment="1">
      <alignment horizontal="center" vertical="center"/>
    </xf>
    <xf numFmtId="2" fontId="6" fillId="15" borderId="15" xfId="0" applyNumberFormat="1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16" borderId="34" xfId="0" applyFont="1" applyFill="1" applyBorder="1" applyAlignment="1">
      <alignment horizontal="center" vertical="center"/>
    </xf>
    <xf numFmtId="0" fontId="15" fillId="17" borderId="34" xfId="0" applyFont="1" applyFill="1" applyBorder="1" applyAlignment="1">
      <alignment horizontal="center" vertical="center"/>
    </xf>
    <xf numFmtId="0" fontId="6" fillId="15" borderId="13" xfId="0" applyFont="1" applyFill="1" applyBorder="1" applyAlignment="1">
      <alignment horizontal="center" vertical="center"/>
    </xf>
    <xf numFmtId="0" fontId="0" fillId="16" borderId="15" xfId="0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36" xfId="0" applyFont="1" applyFill="1" applyBorder="1" applyAlignment="1">
      <alignment vertical="center"/>
    </xf>
    <xf numFmtId="0" fontId="6" fillId="18" borderId="9" xfId="0" applyFont="1" applyFill="1" applyBorder="1" applyAlignment="1">
      <alignment horizontal="center" vertical="center"/>
    </xf>
    <xf numFmtId="0" fontId="6" fillId="18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15" fillId="19" borderId="34" xfId="0" applyFont="1" applyFill="1" applyBorder="1" applyAlignment="1">
      <alignment horizontal="center" vertical="center"/>
    </xf>
    <xf numFmtId="0" fontId="15" fillId="17" borderId="37" xfId="0" applyFont="1" applyFill="1" applyBorder="1" applyAlignment="1">
      <alignment horizontal="center" vertical="center"/>
    </xf>
    <xf numFmtId="0" fontId="16" fillId="14" borderId="34" xfId="0" applyFont="1" applyFill="1" applyBorder="1" applyAlignment="1">
      <alignment horizontal="center" vertical="center" wrapText="1" readingOrder="2"/>
    </xf>
    <xf numFmtId="0" fontId="7" fillId="14" borderId="11" xfId="0" applyFont="1" applyFill="1" applyBorder="1" applyAlignment="1">
      <alignment horizontal="center" vertical="center" wrapText="1" readingOrder="2"/>
    </xf>
    <xf numFmtId="0" fontId="7" fillId="14" borderId="11" xfId="0" applyFont="1" applyFill="1" applyBorder="1" applyAlignment="1">
      <alignment horizontal="center" vertical="center"/>
    </xf>
    <xf numFmtId="0" fontId="15" fillId="16" borderId="37" xfId="0" applyFont="1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0" fontId="15" fillId="17" borderId="38" xfId="0" applyFont="1" applyFill="1" applyBorder="1" applyAlignment="1">
      <alignment horizontal="center" vertical="center"/>
    </xf>
    <xf numFmtId="0" fontId="6" fillId="18" borderId="19" xfId="0" applyFont="1" applyFill="1" applyBorder="1" applyAlignment="1">
      <alignment horizontal="center" vertical="center"/>
    </xf>
    <xf numFmtId="0" fontId="7" fillId="14" borderId="34" xfId="0" applyFont="1" applyFill="1" applyBorder="1" applyAlignment="1">
      <alignment horizontal="center" vertical="center"/>
    </xf>
    <xf numFmtId="0" fontId="7" fillId="14" borderId="34" xfId="0" applyFont="1" applyFill="1" applyBorder="1" applyAlignment="1">
      <alignment horizontal="center" vertical="center" wrapText="1" readingOrder="2"/>
    </xf>
    <xf numFmtId="0" fontId="7" fillId="14" borderId="9" xfId="0" applyFont="1" applyFill="1" applyBorder="1" applyAlignment="1">
      <alignment horizontal="center" vertical="center" wrapText="1" readingOrder="2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readingOrder="2"/>
    </xf>
    <xf numFmtId="0" fontId="2" fillId="5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readingOrder="2"/>
    </xf>
    <xf numFmtId="0" fontId="7" fillId="0" borderId="19" xfId="0" applyFont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20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readingOrder="2"/>
    </xf>
    <xf numFmtId="0" fontId="23" fillId="5" borderId="15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4" fillId="0" borderId="0" xfId="0" applyFont="1"/>
    <xf numFmtId="0" fontId="23" fillId="0" borderId="15" xfId="0" applyFont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5" fillId="0" borderId="34" xfId="0" applyFont="1" applyBorder="1"/>
    <xf numFmtId="0" fontId="6" fillId="5" borderId="34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 wrapText="1"/>
    </xf>
    <xf numFmtId="0" fontId="1" fillId="11" borderId="19" xfId="0" applyFont="1" applyFill="1" applyBorder="1"/>
    <xf numFmtId="0" fontId="6" fillId="18" borderId="9" xfId="0" applyFont="1" applyFill="1" applyBorder="1" applyAlignment="1">
      <alignment horizontal="center" vertical="center"/>
    </xf>
    <xf numFmtId="0" fontId="6" fillId="18" borderId="1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1" fillId="0" borderId="16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6" fillId="3" borderId="10" xfId="0" applyFont="1" applyFill="1" applyBorder="1" applyAlignment="1">
      <alignment horizontal="center" vertical="center"/>
    </xf>
    <xf numFmtId="0" fontId="1" fillId="0" borderId="17" xfId="0" applyFont="1" applyBorder="1"/>
    <xf numFmtId="0" fontId="6" fillId="3" borderId="11" xfId="0" applyFont="1" applyFill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2" fontId="6" fillId="3" borderId="9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1" fillId="0" borderId="0" xfId="0" applyFont="1"/>
    <xf numFmtId="0" fontId="1" fillId="0" borderId="5" xfId="0" applyFont="1" applyBorder="1"/>
    <xf numFmtId="0" fontId="4" fillId="2" borderId="4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 readingOrder="1"/>
    </xf>
    <xf numFmtId="0" fontId="1" fillId="0" borderId="7" xfId="0" applyFont="1" applyBorder="1"/>
    <xf numFmtId="0" fontId="1" fillId="0" borderId="8" xfId="0" applyFont="1" applyBorder="1"/>
    <xf numFmtId="0" fontId="4" fillId="2" borderId="1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3" xfId="0" applyFont="1" applyBorder="1"/>
    <xf numFmtId="0" fontId="27" fillId="6" borderId="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5" xfId="0" applyFont="1" applyBorder="1"/>
    <xf numFmtId="0" fontId="26" fillId="6" borderId="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16" borderId="15" xfId="0" applyFont="1" applyFill="1" applyBorder="1" applyAlignment="1">
      <alignment horizontal="center" vertical="center"/>
    </xf>
  </cellXfs>
  <cellStyles count="2">
    <cellStyle name="Percent" xfId="1" builtinId="5"/>
    <cellStyle name="عادي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381000</xdr:rowOff>
    </xdr:from>
    <xdr:ext cx="1190625" cy="1200150"/>
    <xdr:pic>
      <xdr:nvPicPr>
        <xdr:cNvPr id="2" name="image2.png">
          <a:extLst>
            <a:ext uri="{FF2B5EF4-FFF2-40B4-BE49-F238E27FC236}">
              <a16:creationId xmlns:a16="http://schemas.microsoft.com/office/drawing/2014/main" id="{6F22B1CD-4FD8-4EB8-804E-1F19B0A230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66700"/>
          <a:ext cx="11906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409575</xdr:colOff>
      <xdr:row>0</xdr:row>
      <xdr:rowOff>314325</xdr:rowOff>
    </xdr:from>
    <xdr:ext cx="1457325" cy="1314450"/>
    <xdr:pic>
      <xdr:nvPicPr>
        <xdr:cNvPr id="3" name="image3.jpg">
          <a:extLst>
            <a:ext uri="{FF2B5EF4-FFF2-40B4-BE49-F238E27FC236}">
              <a16:creationId xmlns:a16="http://schemas.microsoft.com/office/drawing/2014/main" id="{A56F1F7F-D52E-44C9-98D5-9D09ADAEE51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345025" y="266700"/>
          <a:ext cx="1457325" cy="1314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0"/>
  <sheetViews>
    <sheetView tabSelected="1" topLeftCell="I1" zoomScale="70" zoomScaleNormal="70" zoomScaleSheetLayoutView="70" workbookViewId="0">
      <selection activeCell="M14" sqref="M14"/>
    </sheetView>
  </sheetViews>
  <sheetFormatPr defaultColWidth="14.42578125" defaultRowHeight="15" customHeight="1"/>
  <cols>
    <col min="1" max="1" width="6.85546875" style="7" customWidth="1"/>
    <col min="2" max="2" width="9.42578125" style="7" bestFit="1" customWidth="1"/>
    <col min="3" max="3" width="6.7109375" style="7" customWidth="1"/>
    <col min="4" max="4" width="12.140625" style="7" customWidth="1"/>
    <col min="5" max="5" width="16" style="7" bestFit="1" customWidth="1"/>
    <col min="6" max="6" width="12.42578125" style="7" bestFit="1" customWidth="1"/>
    <col min="7" max="7" width="14.5703125" style="7" customWidth="1"/>
    <col min="8" max="8" width="35.28515625" style="7" bestFit="1" customWidth="1"/>
    <col min="9" max="9" width="25.28515625" style="7" customWidth="1"/>
    <col min="10" max="10" width="11.28515625" style="7" customWidth="1"/>
    <col min="11" max="11" width="10.28515625" style="7" customWidth="1"/>
    <col min="12" max="12" width="11.85546875" style="7" customWidth="1"/>
    <col min="13" max="13" width="11.28515625" style="7" customWidth="1"/>
    <col min="14" max="14" width="9.5703125" style="7" customWidth="1"/>
    <col min="15" max="15" width="10.7109375" style="7" customWidth="1"/>
    <col min="16" max="16" width="13.5703125" style="7" customWidth="1"/>
    <col min="17" max="17" width="14.7109375" style="7" customWidth="1"/>
    <col min="18" max="18" width="8.28515625" style="7" customWidth="1"/>
    <col min="19" max="19" width="9.28515625" style="7" customWidth="1"/>
    <col min="20" max="20" width="8.28515625" style="7" customWidth="1"/>
    <col min="21" max="21" width="7" style="7" customWidth="1"/>
    <col min="22" max="22" width="8.7109375" style="7" customWidth="1"/>
    <col min="23" max="23" width="33.140625" style="7" customWidth="1"/>
    <col min="24" max="24" width="21.140625" style="7" customWidth="1"/>
    <col min="25" max="25" width="25.5703125" style="7" bestFit="1" customWidth="1"/>
    <col min="26" max="26" width="12.85546875" style="7" customWidth="1"/>
    <col min="27" max="27" width="11.5703125" style="7" bestFit="1" customWidth="1"/>
    <col min="28" max="29" width="50.7109375" style="7" customWidth="1"/>
    <col min="30" max="16384" width="14.42578125" style="7"/>
  </cols>
  <sheetData>
    <row r="1" spans="1:29" ht="21" customHeight="1">
      <c r="A1" s="3"/>
      <c r="B1" s="4"/>
      <c r="C1" s="5"/>
      <c r="D1" s="4"/>
      <c r="E1" s="4"/>
      <c r="F1" s="4"/>
      <c r="G1" s="184" t="s">
        <v>0</v>
      </c>
      <c r="H1" s="185"/>
      <c r="I1" s="185"/>
      <c r="J1" s="185"/>
      <c r="K1" s="186"/>
      <c r="L1" s="180" t="s">
        <v>1</v>
      </c>
      <c r="M1" s="178"/>
      <c r="N1" s="178"/>
      <c r="O1" s="178"/>
      <c r="P1" s="178"/>
      <c r="Q1" s="178"/>
      <c r="R1" s="178"/>
      <c r="S1" s="178"/>
      <c r="T1" s="178"/>
      <c r="U1" s="179"/>
      <c r="V1" s="3"/>
      <c r="W1" s="104"/>
      <c r="X1" s="5"/>
      <c r="Y1" s="9"/>
      <c r="Z1" s="6"/>
      <c r="AA1" s="6"/>
      <c r="AB1" s="6"/>
      <c r="AC1" s="6"/>
    </row>
    <row r="2" spans="1:29" ht="21" customHeight="1">
      <c r="A2" s="8"/>
      <c r="B2" s="9"/>
      <c r="C2" s="10"/>
      <c r="D2" s="9"/>
      <c r="E2" s="9"/>
      <c r="F2" s="9"/>
      <c r="G2" s="177" t="s">
        <v>2</v>
      </c>
      <c r="H2" s="178"/>
      <c r="I2" s="178"/>
      <c r="J2" s="178"/>
      <c r="K2" s="179"/>
      <c r="L2" s="180" t="s">
        <v>3</v>
      </c>
      <c r="M2" s="178"/>
      <c r="N2" s="178"/>
      <c r="O2" s="178"/>
      <c r="P2" s="178"/>
      <c r="Q2" s="178"/>
      <c r="R2" s="178"/>
      <c r="S2" s="178"/>
      <c r="T2" s="178"/>
      <c r="U2" s="179"/>
      <c r="V2" s="8"/>
      <c r="W2" s="9"/>
      <c r="X2" s="10"/>
      <c r="Y2" s="9"/>
      <c r="Z2" s="6"/>
      <c r="AA2" s="6"/>
      <c r="AB2" s="6"/>
      <c r="AC2" s="6"/>
    </row>
    <row r="3" spans="1:29" ht="36.75" customHeight="1">
      <c r="A3" s="8"/>
      <c r="B3" s="9"/>
      <c r="C3" s="10"/>
      <c r="D3" s="9"/>
      <c r="E3" s="9"/>
      <c r="F3" s="9"/>
      <c r="G3" s="187" t="s">
        <v>320</v>
      </c>
      <c r="H3" s="188"/>
      <c r="I3" s="188"/>
      <c r="J3" s="188"/>
      <c r="K3" s="189"/>
      <c r="L3" s="190" t="s">
        <v>319</v>
      </c>
      <c r="M3" s="188"/>
      <c r="N3" s="188"/>
      <c r="O3" s="188"/>
      <c r="P3" s="188"/>
      <c r="Q3" s="188"/>
      <c r="R3" s="188"/>
      <c r="S3" s="188"/>
      <c r="T3" s="188"/>
      <c r="U3" s="189"/>
      <c r="V3" s="8"/>
      <c r="W3" s="9"/>
      <c r="X3" s="10"/>
      <c r="Y3" s="9"/>
      <c r="Z3" s="6"/>
      <c r="AA3" s="6"/>
      <c r="AB3" s="6"/>
      <c r="AC3" s="6"/>
    </row>
    <row r="4" spans="1:29" ht="21" customHeight="1">
      <c r="A4" s="8"/>
      <c r="B4" s="9"/>
      <c r="C4" s="10"/>
      <c r="D4" s="9"/>
      <c r="E4" s="9"/>
      <c r="F4" s="9"/>
      <c r="G4" s="177" t="s">
        <v>4</v>
      </c>
      <c r="H4" s="178"/>
      <c r="I4" s="178"/>
      <c r="J4" s="178"/>
      <c r="K4" s="179"/>
      <c r="L4" s="180" t="s">
        <v>5</v>
      </c>
      <c r="M4" s="178"/>
      <c r="N4" s="178"/>
      <c r="O4" s="178"/>
      <c r="P4" s="178"/>
      <c r="Q4" s="178"/>
      <c r="R4" s="178"/>
      <c r="S4" s="178"/>
      <c r="T4" s="178"/>
      <c r="U4" s="179"/>
      <c r="V4" s="8"/>
      <c r="W4" s="9"/>
      <c r="X4" s="10"/>
      <c r="Y4" s="9"/>
      <c r="Z4" s="6"/>
      <c r="AA4" s="6"/>
      <c r="AB4" s="6"/>
      <c r="AC4" s="6"/>
    </row>
    <row r="5" spans="1:29" ht="21" customHeight="1">
      <c r="A5" s="11"/>
      <c r="B5" s="12"/>
      <c r="C5" s="13"/>
      <c r="D5" s="12"/>
      <c r="E5" s="12"/>
      <c r="F5" s="12"/>
      <c r="G5" s="181" t="s">
        <v>187</v>
      </c>
      <c r="H5" s="182"/>
      <c r="I5" s="182"/>
      <c r="J5" s="182"/>
      <c r="K5" s="183"/>
      <c r="L5" s="180" t="s">
        <v>188</v>
      </c>
      <c r="M5" s="178"/>
      <c r="N5" s="178"/>
      <c r="O5" s="178"/>
      <c r="P5" s="178"/>
      <c r="Q5" s="178"/>
      <c r="R5" s="178"/>
      <c r="S5" s="178"/>
      <c r="T5" s="178"/>
      <c r="U5" s="179"/>
      <c r="V5" s="11"/>
      <c r="W5" s="12"/>
      <c r="X5" s="13"/>
      <c r="Y5" s="9"/>
      <c r="Z5" s="6"/>
      <c r="AA5" s="6"/>
      <c r="AB5" s="6"/>
      <c r="AC5" s="6"/>
    </row>
    <row r="6" spans="1:29" ht="21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  <c r="Y6" s="9"/>
      <c r="Z6" s="6"/>
      <c r="AA6" s="6"/>
      <c r="AB6" s="6"/>
      <c r="AC6" s="6"/>
    </row>
    <row r="7" spans="1:29" ht="24" customHeight="1">
      <c r="A7" s="162" t="s">
        <v>6</v>
      </c>
      <c r="B7" s="162" t="s">
        <v>7</v>
      </c>
      <c r="C7" s="162" t="s">
        <v>8</v>
      </c>
      <c r="D7" s="151" t="s">
        <v>219</v>
      </c>
      <c r="E7" s="107"/>
      <c r="F7" s="166" t="s">
        <v>220</v>
      </c>
      <c r="G7" s="166" t="s">
        <v>9</v>
      </c>
      <c r="H7" s="167" t="s">
        <v>10</v>
      </c>
      <c r="I7" s="162" t="s">
        <v>11</v>
      </c>
      <c r="J7" s="170" t="s">
        <v>12</v>
      </c>
      <c r="K7" s="172" t="s">
        <v>13</v>
      </c>
      <c r="L7" s="173"/>
      <c r="M7" s="173"/>
      <c r="N7" s="173"/>
      <c r="O7" s="173"/>
      <c r="P7" s="174"/>
      <c r="Q7" s="168" t="s">
        <v>14</v>
      </c>
      <c r="R7" s="15" t="s">
        <v>15</v>
      </c>
      <c r="S7" s="15" t="s">
        <v>16</v>
      </c>
      <c r="T7" s="15" t="s">
        <v>17</v>
      </c>
      <c r="U7" s="175" t="s">
        <v>18</v>
      </c>
      <c r="V7" s="176" t="s">
        <v>19</v>
      </c>
      <c r="W7" s="151" t="s">
        <v>221</v>
      </c>
      <c r="X7" s="166" t="s">
        <v>20</v>
      </c>
      <c r="Y7" s="149" t="s">
        <v>181</v>
      </c>
      <c r="Z7" s="149" t="s">
        <v>167</v>
      </c>
      <c r="AA7" s="6"/>
      <c r="AB7" s="6"/>
      <c r="AC7" s="6"/>
    </row>
    <row r="8" spans="1:29" ht="21" customHeight="1">
      <c r="A8" s="165"/>
      <c r="B8" s="165"/>
      <c r="C8" s="165"/>
      <c r="D8" s="152"/>
      <c r="E8" s="108"/>
      <c r="F8" s="165"/>
      <c r="G8" s="165"/>
      <c r="H8" s="165"/>
      <c r="I8" s="165"/>
      <c r="J8" s="171"/>
      <c r="K8" s="16" t="s">
        <v>21</v>
      </c>
      <c r="L8" s="16" t="s">
        <v>22</v>
      </c>
      <c r="M8" s="16" t="s">
        <v>23</v>
      </c>
      <c r="N8" s="16" t="s">
        <v>24</v>
      </c>
      <c r="O8" s="16" t="s">
        <v>25</v>
      </c>
      <c r="P8" s="16" t="s">
        <v>26</v>
      </c>
      <c r="Q8" s="169"/>
      <c r="R8" s="15" t="s">
        <v>27</v>
      </c>
      <c r="S8" s="15" t="s">
        <v>27</v>
      </c>
      <c r="T8" s="15" t="s">
        <v>27</v>
      </c>
      <c r="U8" s="165"/>
      <c r="V8" s="171"/>
      <c r="W8" s="152"/>
      <c r="X8" s="165"/>
      <c r="Y8" s="150"/>
      <c r="Z8" s="150"/>
      <c r="AA8" s="99"/>
      <c r="AB8" s="6"/>
      <c r="AC8" s="6"/>
    </row>
    <row r="9" spans="1:29" ht="21" customHeight="1">
      <c r="A9" s="156" t="s">
        <v>28</v>
      </c>
      <c r="B9" s="159" t="s">
        <v>29</v>
      </c>
      <c r="C9" s="19">
        <v>1</v>
      </c>
      <c r="D9" s="94" t="s">
        <v>191</v>
      </c>
      <c r="E9" s="94" t="str">
        <f t="shared" ref="E9:E13" si="0">LEFT(D9,3) &amp; "-" &amp; MID(D9,4,1) &amp; "-" &amp; MID(D9,5,1) &amp; "-" &amp; MID(D9,6,3) &amp; "-" &amp; RIGHT(D9,1)</f>
        <v>ITC-0-0-002-1</v>
      </c>
      <c r="F9" s="95" t="s">
        <v>190</v>
      </c>
      <c r="G9" s="19" t="s">
        <v>162</v>
      </c>
      <c r="H9" s="18" t="s">
        <v>171</v>
      </c>
      <c r="I9" s="19" t="s">
        <v>170</v>
      </c>
      <c r="J9" s="18" t="s">
        <v>32</v>
      </c>
      <c r="K9" s="19">
        <v>1</v>
      </c>
      <c r="L9" s="19"/>
      <c r="M9" s="19">
        <v>2</v>
      </c>
      <c r="N9" s="19"/>
      <c r="O9" s="19"/>
      <c r="P9" s="19"/>
      <c r="Q9" s="19">
        <v>2</v>
      </c>
      <c r="R9" s="98">
        <f>SUM(K9:P9)*15+Q9</f>
        <v>47</v>
      </c>
      <c r="S9" s="19">
        <v>28</v>
      </c>
      <c r="T9" s="96">
        <f>R9+S9</f>
        <v>75</v>
      </c>
      <c r="U9" s="97">
        <f t="shared" ref="U9" si="1">T9/25</f>
        <v>3</v>
      </c>
      <c r="V9" s="93" t="s">
        <v>39</v>
      </c>
      <c r="W9" s="93"/>
      <c r="X9" s="93"/>
      <c r="Y9" s="93" t="s">
        <v>177</v>
      </c>
      <c r="Z9" s="19" t="s">
        <v>168</v>
      </c>
      <c r="AB9" s="6"/>
      <c r="AC9" s="6"/>
    </row>
    <row r="10" spans="1:29" ht="24" customHeight="1">
      <c r="A10" s="157"/>
      <c r="B10" s="160"/>
      <c r="C10" s="17">
        <v>2</v>
      </c>
      <c r="D10" s="94" t="s">
        <v>189</v>
      </c>
      <c r="E10" s="94" t="str">
        <f t="shared" si="0"/>
        <v>ITC-0-0-003-1</v>
      </c>
      <c r="F10" s="95" t="s">
        <v>190</v>
      </c>
      <c r="G10" s="19" t="s">
        <v>43</v>
      </c>
      <c r="H10" s="18" t="s">
        <v>44</v>
      </c>
      <c r="I10" s="19" t="s">
        <v>45</v>
      </c>
      <c r="J10" s="18" t="s">
        <v>32</v>
      </c>
      <c r="K10" s="19">
        <v>2</v>
      </c>
      <c r="L10" s="19"/>
      <c r="M10" s="19"/>
      <c r="N10" s="19"/>
      <c r="O10" s="19"/>
      <c r="P10" s="19"/>
      <c r="Q10" s="19">
        <v>2</v>
      </c>
      <c r="R10" s="98">
        <f>SUM(K10:P10)*15+Q10</f>
        <v>32</v>
      </c>
      <c r="S10" s="19">
        <v>18</v>
      </c>
      <c r="T10" s="96">
        <f>R10+S10</f>
        <v>50</v>
      </c>
      <c r="U10" s="97">
        <f>T10/25</f>
        <v>2</v>
      </c>
      <c r="V10" s="93" t="s">
        <v>39</v>
      </c>
      <c r="W10" s="93"/>
      <c r="X10" s="93"/>
      <c r="Y10" s="24" t="s">
        <v>239</v>
      </c>
      <c r="Z10" s="19" t="s">
        <v>168</v>
      </c>
      <c r="AB10" s="6"/>
      <c r="AC10" s="6"/>
    </row>
    <row r="11" spans="1:29" ht="21" customHeight="1">
      <c r="A11" s="157"/>
      <c r="B11" s="160"/>
      <c r="C11" s="17">
        <v>3</v>
      </c>
      <c r="D11" s="100" t="s">
        <v>210</v>
      </c>
      <c r="E11" s="100" t="str">
        <f t="shared" si="0"/>
        <v>ITC-2-0-003-1</v>
      </c>
      <c r="F11" s="100" t="s">
        <v>192</v>
      </c>
      <c r="G11" s="19" t="s">
        <v>35</v>
      </c>
      <c r="H11" s="18" t="s">
        <v>36</v>
      </c>
      <c r="I11" s="17" t="s">
        <v>225</v>
      </c>
      <c r="J11" s="18" t="s">
        <v>32</v>
      </c>
      <c r="K11" s="17">
        <v>2</v>
      </c>
      <c r="L11" s="17"/>
      <c r="M11" s="17">
        <v>3</v>
      </c>
      <c r="N11" s="17"/>
      <c r="O11" s="17"/>
      <c r="P11" s="17"/>
      <c r="Q11" s="17">
        <v>3</v>
      </c>
      <c r="R11" s="98">
        <f t="shared" ref="R11:R15" si="2">SUM(K11:P11)*15+Q11</f>
        <v>78</v>
      </c>
      <c r="S11" s="19">
        <v>72</v>
      </c>
      <c r="T11" s="96">
        <f t="shared" ref="T11:T15" si="3">R11+S11</f>
        <v>150</v>
      </c>
      <c r="U11" s="97">
        <f t="shared" ref="U11:U15" si="4">T11/25</f>
        <v>6</v>
      </c>
      <c r="V11" s="84" t="s">
        <v>33</v>
      </c>
      <c r="W11" s="84"/>
      <c r="X11" s="24"/>
      <c r="Y11" s="24" t="s">
        <v>178</v>
      </c>
      <c r="Z11" s="19" t="s">
        <v>33</v>
      </c>
      <c r="AB11" s="6"/>
      <c r="AC11" s="6"/>
    </row>
    <row r="12" spans="1:29" ht="21" customHeight="1">
      <c r="A12" s="157"/>
      <c r="B12" s="160"/>
      <c r="C12" s="17">
        <v>4</v>
      </c>
      <c r="D12" s="100" t="s">
        <v>212</v>
      </c>
      <c r="E12" s="100" t="str">
        <f t="shared" si="0"/>
        <v>ITC-2-0-004-0</v>
      </c>
      <c r="F12" s="100" t="s">
        <v>192</v>
      </c>
      <c r="G12" s="19" t="s">
        <v>37</v>
      </c>
      <c r="H12" s="18" t="s">
        <v>38</v>
      </c>
      <c r="I12" s="17" t="s">
        <v>226</v>
      </c>
      <c r="J12" s="18" t="s">
        <v>32</v>
      </c>
      <c r="K12" s="17"/>
      <c r="L12" s="17"/>
      <c r="M12" s="17">
        <v>3</v>
      </c>
      <c r="N12" s="17"/>
      <c r="O12" s="17"/>
      <c r="P12" s="17"/>
      <c r="Q12" s="17">
        <v>3</v>
      </c>
      <c r="R12" s="98">
        <f t="shared" si="2"/>
        <v>48</v>
      </c>
      <c r="S12" s="19">
        <v>27</v>
      </c>
      <c r="T12" s="96">
        <f t="shared" si="3"/>
        <v>75</v>
      </c>
      <c r="U12" s="97">
        <f t="shared" si="4"/>
        <v>3</v>
      </c>
      <c r="V12" s="84" t="s">
        <v>145</v>
      </c>
      <c r="W12" s="84"/>
      <c r="X12" s="24"/>
      <c r="Y12" s="24" t="s">
        <v>178</v>
      </c>
      <c r="Z12" s="19" t="s">
        <v>33</v>
      </c>
      <c r="AB12" s="6"/>
      <c r="AC12" s="6"/>
    </row>
    <row r="13" spans="1:29" ht="21" customHeight="1">
      <c r="A13" s="157"/>
      <c r="B13" s="160"/>
      <c r="C13" s="17">
        <v>5</v>
      </c>
      <c r="D13" s="100" t="s">
        <v>207</v>
      </c>
      <c r="E13" s="100" t="str">
        <f t="shared" si="0"/>
        <v>ITC-2-0-001-1</v>
      </c>
      <c r="F13" s="100" t="s">
        <v>192</v>
      </c>
      <c r="G13" s="19" t="s">
        <v>30</v>
      </c>
      <c r="H13" s="18" t="s">
        <v>31</v>
      </c>
      <c r="I13" s="17" t="s">
        <v>227</v>
      </c>
      <c r="J13" s="18" t="s">
        <v>32</v>
      </c>
      <c r="K13" s="17">
        <v>3</v>
      </c>
      <c r="L13" s="17"/>
      <c r="M13" s="17"/>
      <c r="N13" s="17"/>
      <c r="O13" s="17"/>
      <c r="P13" s="17"/>
      <c r="Q13" s="17">
        <v>3</v>
      </c>
      <c r="R13" s="98">
        <f>SUM(K13:P13)*15+Q13</f>
        <v>48</v>
      </c>
      <c r="S13" s="19">
        <v>102</v>
      </c>
      <c r="T13" s="96">
        <f>R13+S13</f>
        <v>150</v>
      </c>
      <c r="U13" s="97">
        <f>T13/25</f>
        <v>6</v>
      </c>
      <c r="V13" s="84" t="s">
        <v>39</v>
      </c>
      <c r="W13" s="84"/>
      <c r="X13" s="24"/>
      <c r="Y13" s="24" t="s">
        <v>175</v>
      </c>
      <c r="Z13" s="19" t="s">
        <v>33</v>
      </c>
      <c r="AB13" s="6"/>
      <c r="AC13" s="6"/>
    </row>
    <row r="14" spans="1:29" ht="21" customHeight="1">
      <c r="A14" s="157"/>
      <c r="B14" s="160"/>
      <c r="C14" s="17">
        <v>6</v>
      </c>
      <c r="D14" s="112" t="s">
        <v>274</v>
      </c>
      <c r="E14" s="111" t="str">
        <f>LEFT(D14,3) &amp; "-" &amp; MID(D14,4,1) &amp; "-" &amp; MID(D14,5,1) &amp; "-" &amp; MID(D14,6,3) &amp; "-" &amp; RIGHT(D14,1)</f>
        <v>ITC-2-2-003-0</v>
      </c>
      <c r="F14" s="101" t="s">
        <v>193</v>
      </c>
      <c r="G14" s="19" t="s">
        <v>248</v>
      </c>
      <c r="H14" s="124" t="s">
        <v>241</v>
      </c>
      <c r="I14" s="125" t="s">
        <v>242</v>
      </c>
      <c r="J14" s="18" t="s">
        <v>32</v>
      </c>
      <c r="K14" s="17">
        <v>2</v>
      </c>
      <c r="L14" s="17"/>
      <c r="M14" s="17"/>
      <c r="N14" s="17"/>
      <c r="O14" s="17"/>
      <c r="P14" s="17"/>
      <c r="Q14" s="17">
        <v>3</v>
      </c>
      <c r="R14" s="98">
        <f>SUM(K14:P14)*15+Q14</f>
        <v>33</v>
      </c>
      <c r="S14" s="19">
        <v>62</v>
      </c>
      <c r="T14" s="96">
        <f>R14+S14</f>
        <v>95</v>
      </c>
      <c r="U14" s="97">
        <f>T14/25</f>
        <v>3.8</v>
      </c>
      <c r="V14" s="24" t="s">
        <v>33</v>
      </c>
      <c r="W14" s="24"/>
      <c r="X14" s="24"/>
      <c r="Y14" s="24" t="s">
        <v>179</v>
      </c>
      <c r="Z14" s="19" t="s">
        <v>169</v>
      </c>
      <c r="AB14" s="6"/>
      <c r="AC14" s="6"/>
    </row>
    <row r="15" spans="1:29" ht="21" customHeight="1">
      <c r="A15" s="157"/>
      <c r="B15" s="160"/>
      <c r="C15" s="17">
        <v>7</v>
      </c>
      <c r="D15" s="111" t="s">
        <v>262</v>
      </c>
      <c r="E15" s="111" t="str">
        <f>LEFT(D15,3) &amp; "-" &amp; MID(D15,4,1) &amp; "-" &amp; MID(D15,5,1) &amp; "-" &amp; MID(D15,6,3) &amp; "-" &amp; RIGHT(D15,1)</f>
        <v>ITC-2-2-001-0</v>
      </c>
      <c r="F15" s="101" t="s">
        <v>193</v>
      </c>
      <c r="G15" s="19" t="s">
        <v>40</v>
      </c>
      <c r="H15" s="18" t="s">
        <v>41</v>
      </c>
      <c r="I15" s="17" t="s">
        <v>42</v>
      </c>
      <c r="J15" s="18" t="s">
        <v>32</v>
      </c>
      <c r="K15" s="17">
        <v>3</v>
      </c>
      <c r="L15" s="17"/>
      <c r="M15" s="17"/>
      <c r="N15" s="17"/>
      <c r="O15" s="17"/>
      <c r="P15" s="17"/>
      <c r="Q15" s="17">
        <v>3</v>
      </c>
      <c r="R15" s="98">
        <f t="shared" si="2"/>
        <v>48</v>
      </c>
      <c r="S15" s="19">
        <v>77</v>
      </c>
      <c r="T15" s="96">
        <f t="shared" si="3"/>
        <v>125</v>
      </c>
      <c r="U15" s="97">
        <f t="shared" si="4"/>
        <v>5</v>
      </c>
      <c r="V15" s="84" t="s">
        <v>39</v>
      </c>
      <c r="W15" s="84"/>
      <c r="X15" s="24"/>
      <c r="Y15" s="24" t="s">
        <v>178</v>
      </c>
      <c r="Z15" s="19" t="s">
        <v>169</v>
      </c>
      <c r="AB15" s="6"/>
      <c r="AC15" s="6"/>
    </row>
    <row r="16" spans="1:29" ht="21" customHeight="1">
      <c r="A16" s="157"/>
      <c r="B16" s="161"/>
      <c r="C16" s="153" t="s">
        <v>46</v>
      </c>
      <c r="D16" s="154"/>
      <c r="E16" s="154"/>
      <c r="F16" s="154"/>
      <c r="G16" s="154"/>
      <c r="H16" s="154"/>
      <c r="I16" s="154"/>
      <c r="J16" s="155"/>
      <c r="K16" s="25">
        <f>IF(SUM(K9:K15)=0,"",SUM(K9:K15))</f>
        <v>13</v>
      </c>
      <c r="L16" s="25" t="str">
        <f t="shared" ref="L16:X16" si="5">IF(SUM(L9:L15)=0,"",SUM(L9:L15))</f>
        <v/>
      </c>
      <c r="M16" s="25">
        <f>IF(SUM(M9:M15)=0,"",SUM(M9:M15))</f>
        <v>8</v>
      </c>
      <c r="N16" s="25" t="str">
        <f t="shared" si="5"/>
        <v/>
      </c>
      <c r="O16" s="25" t="str">
        <f t="shared" si="5"/>
        <v/>
      </c>
      <c r="P16" s="25" t="str">
        <f t="shared" si="5"/>
        <v/>
      </c>
      <c r="Q16" s="25">
        <f>IF(SUM(Q9:Q15)=0,"",SUM(Q9:Q15))</f>
        <v>19</v>
      </c>
      <c r="R16" s="25">
        <f t="shared" si="5"/>
        <v>334</v>
      </c>
      <c r="S16" s="25">
        <f t="shared" si="5"/>
        <v>386</v>
      </c>
      <c r="T16" s="25">
        <f t="shared" si="5"/>
        <v>720</v>
      </c>
      <c r="U16" s="81">
        <f>IF(SUM(U9:U15)=0,"",SUM(U9:U15))</f>
        <v>28.8</v>
      </c>
      <c r="V16" s="25" t="str">
        <f t="shared" si="5"/>
        <v/>
      </c>
      <c r="W16" s="25"/>
      <c r="X16" s="25" t="str">
        <f t="shared" si="5"/>
        <v/>
      </c>
      <c r="Y16" s="80"/>
      <c r="Z16" s="80" t="str">
        <f>IF(SUM(Z9:Z15)=0,"",SUM(Z9:Z15))</f>
        <v/>
      </c>
      <c r="AA16" s="6"/>
      <c r="AB16" s="6"/>
      <c r="AC16" s="6"/>
    </row>
    <row r="17" spans="1:29" ht="21" customHeight="1">
      <c r="A17" s="15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30"/>
      <c r="W17" s="105"/>
      <c r="X17" s="31"/>
      <c r="Y17" s="82"/>
      <c r="Z17" s="32"/>
      <c r="AA17" s="32"/>
      <c r="AB17" s="32"/>
      <c r="AC17" s="32"/>
    </row>
    <row r="18" spans="1:29" ht="24" customHeight="1">
      <c r="A18" s="157"/>
      <c r="B18" s="162" t="s">
        <v>7</v>
      </c>
      <c r="C18" s="162" t="s">
        <v>8</v>
      </c>
      <c r="D18" s="151" t="s">
        <v>219</v>
      </c>
      <c r="E18" s="107"/>
      <c r="F18" s="166" t="s">
        <v>220</v>
      </c>
      <c r="G18" s="166" t="s">
        <v>9</v>
      </c>
      <c r="H18" s="167" t="s">
        <v>10</v>
      </c>
      <c r="I18" s="162" t="s">
        <v>11</v>
      </c>
      <c r="J18" s="170" t="s">
        <v>12</v>
      </c>
      <c r="K18" s="172" t="s">
        <v>13</v>
      </c>
      <c r="L18" s="173"/>
      <c r="M18" s="173"/>
      <c r="N18" s="173"/>
      <c r="O18" s="173"/>
      <c r="P18" s="174"/>
      <c r="Q18" s="168" t="s">
        <v>14</v>
      </c>
      <c r="R18" s="15" t="s">
        <v>15</v>
      </c>
      <c r="S18" s="15" t="s">
        <v>16</v>
      </c>
      <c r="T18" s="15" t="s">
        <v>17</v>
      </c>
      <c r="U18" s="175" t="s">
        <v>18</v>
      </c>
      <c r="V18" s="176" t="s">
        <v>19</v>
      </c>
      <c r="W18" s="151" t="s">
        <v>221</v>
      </c>
      <c r="X18" s="166" t="s">
        <v>20</v>
      </c>
      <c r="Y18" s="149" t="s">
        <v>181</v>
      </c>
      <c r="Z18" s="149" t="s">
        <v>167</v>
      </c>
      <c r="AA18" s="6"/>
      <c r="AB18" s="6"/>
      <c r="AC18" s="6"/>
    </row>
    <row r="19" spans="1:29" ht="21" customHeight="1">
      <c r="A19" s="157"/>
      <c r="B19" s="165"/>
      <c r="C19" s="165"/>
      <c r="D19" s="152"/>
      <c r="E19" s="120"/>
      <c r="F19" s="165"/>
      <c r="G19" s="165"/>
      <c r="H19" s="165"/>
      <c r="I19" s="165"/>
      <c r="J19" s="171"/>
      <c r="K19" s="16" t="s">
        <v>21</v>
      </c>
      <c r="L19" s="16" t="s">
        <v>22</v>
      </c>
      <c r="M19" s="16" t="s">
        <v>23</v>
      </c>
      <c r="N19" s="16" t="s">
        <v>24</v>
      </c>
      <c r="O19" s="16" t="s">
        <v>25</v>
      </c>
      <c r="P19" s="16" t="s">
        <v>26</v>
      </c>
      <c r="Q19" s="169"/>
      <c r="R19" s="15" t="s">
        <v>27</v>
      </c>
      <c r="S19" s="15" t="s">
        <v>27</v>
      </c>
      <c r="T19" s="15" t="s">
        <v>27</v>
      </c>
      <c r="U19" s="165"/>
      <c r="V19" s="171"/>
      <c r="W19" s="152"/>
      <c r="X19" s="165"/>
      <c r="Y19" s="150"/>
      <c r="Z19" s="150"/>
      <c r="AA19" s="6"/>
      <c r="AB19" s="6"/>
      <c r="AC19" s="6"/>
    </row>
    <row r="20" spans="1:29" ht="21" customHeight="1">
      <c r="A20" s="157"/>
      <c r="B20" s="159" t="s">
        <v>47</v>
      </c>
      <c r="C20" s="19">
        <v>1</v>
      </c>
      <c r="D20" s="114" t="s">
        <v>194</v>
      </c>
      <c r="E20" s="113" t="str">
        <f t="shared" ref="E20:E26" si="6">LEFT(D20,3) &amp; "-" &amp; MID(D20,4,1) &amp; "-" &amp; MID(D20,5,1) &amp; "-" &amp; MID(D20,6,3) &amp; "-" &amp; RIGHT(D20,1)</f>
        <v>ITC-0-0-004-1</v>
      </c>
      <c r="F20" s="117" t="s">
        <v>190</v>
      </c>
      <c r="G20" s="19" t="s">
        <v>100</v>
      </c>
      <c r="H20" s="18" t="s">
        <v>205</v>
      </c>
      <c r="I20" s="18" t="s">
        <v>166</v>
      </c>
      <c r="J20" s="18" t="s">
        <v>55</v>
      </c>
      <c r="K20" s="18">
        <v>2</v>
      </c>
      <c r="L20" s="18"/>
      <c r="M20" s="18"/>
      <c r="N20" s="18"/>
      <c r="O20" s="18"/>
      <c r="P20" s="18"/>
      <c r="Q20" s="18">
        <v>2</v>
      </c>
      <c r="R20" s="98">
        <f>SUM(K20:O20)*15+Q20</f>
        <v>32</v>
      </c>
      <c r="S20" s="18">
        <v>18</v>
      </c>
      <c r="T20" s="96">
        <f>R20+S20</f>
        <v>50</v>
      </c>
      <c r="U20" s="97">
        <f>T20/25</f>
        <v>2</v>
      </c>
      <c r="V20" s="18" t="s">
        <v>39</v>
      </c>
      <c r="W20" s="18"/>
      <c r="X20" s="19"/>
      <c r="Y20" s="24" t="s">
        <v>239</v>
      </c>
      <c r="Z20" s="19" t="s">
        <v>168</v>
      </c>
      <c r="AB20" s="6"/>
      <c r="AC20" s="6"/>
    </row>
    <row r="21" spans="1:29" ht="21" customHeight="1">
      <c r="A21" s="157"/>
      <c r="B21" s="160"/>
      <c r="C21" s="19">
        <v>2</v>
      </c>
      <c r="D21" s="115" t="s">
        <v>195</v>
      </c>
      <c r="E21" s="121" t="str">
        <f t="shared" si="6"/>
        <v>ITC-0-0-000-0</v>
      </c>
      <c r="F21" s="117" t="s">
        <v>190</v>
      </c>
      <c r="G21" s="19" t="s">
        <v>56</v>
      </c>
      <c r="H21" s="18" t="s">
        <v>203</v>
      </c>
      <c r="I21" s="18" t="s">
        <v>204</v>
      </c>
      <c r="J21" s="18" t="s">
        <v>55</v>
      </c>
      <c r="K21" s="18">
        <v>2</v>
      </c>
      <c r="L21" s="18"/>
      <c r="M21" s="18"/>
      <c r="N21" s="18"/>
      <c r="O21" s="18"/>
      <c r="P21" s="18"/>
      <c r="Q21" s="18">
        <v>2</v>
      </c>
      <c r="R21" s="98">
        <f>SUM(K21:O21)*15+Q21</f>
        <v>32</v>
      </c>
      <c r="S21" s="18">
        <v>18</v>
      </c>
      <c r="T21" s="96">
        <f>R21+S21</f>
        <v>50</v>
      </c>
      <c r="U21" s="97">
        <f>T21/25</f>
        <v>2</v>
      </c>
      <c r="V21" s="18" t="s">
        <v>39</v>
      </c>
      <c r="W21" s="18"/>
      <c r="X21" s="19"/>
      <c r="Y21" s="24" t="s">
        <v>239</v>
      </c>
      <c r="Z21" s="19" t="s">
        <v>168</v>
      </c>
      <c r="AB21" s="6"/>
      <c r="AC21" s="6"/>
    </row>
    <row r="22" spans="1:29" ht="21" customHeight="1">
      <c r="A22" s="157"/>
      <c r="B22" s="160"/>
      <c r="C22" s="19">
        <v>3</v>
      </c>
      <c r="D22" s="100" t="s">
        <v>213</v>
      </c>
      <c r="E22" s="100" t="str">
        <f t="shared" si="6"/>
        <v>ITC-2-0-005-0</v>
      </c>
      <c r="F22" s="118" t="s">
        <v>192</v>
      </c>
      <c r="G22" s="19" t="s">
        <v>53</v>
      </c>
      <c r="H22" s="18" t="s">
        <v>163</v>
      </c>
      <c r="I22" s="18" t="s">
        <v>164</v>
      </c>
      <c r="J22" s="18" t="s">
        <v>32</v>
      </c>
      <c r="K22" s="18">
        <v>2</v>
      </c>
      <c r="L22" s="18"/>
      <c r="M22" s="18">
        <v>3</v>
      </c>
      <c r="N22" s="18"/>
      <c r="O22" s="18"/>
      <c r="P22" s="18"/>
      <c r="Q22" s="18">
        <v>3</v>
      </c>
      <c r="R22" s="98">
        <f t="shared" ref="R22:R26" si="7">SUM(K22:O22)*15+Q22</f>
        <v>78</v>
      </c>
      <c r="S22" s="18">
        <v>72</v>
      </c>
      <c r="T22" s="96">
        <f t="shared" ref="T22:T26" si="8">R22+S22</f>
        <v>150</v>
      </c>
      <c r="U22" s="97">
        <f t="shared" ref="U22:U26" si="9">T22/25</f>
        <v>6</v>
      </c>
      <c r="V22" s="18" t="s">
        <v>33</v>
      </c>
      <c r="W22" s="18"/>
      <c r="X22" s="19"/>
      <c r="Y22" s="24" t="s">
        <v>177</v>
      </c>
      <c r="Z22" s="19" t="s">
        <v>33</v>
      </c>
      <c r="AB22" s="6"/>
      <c r="AC22" s="6"/>
    </row>
    <row r="23" spans="1:29" ht="21" customHeight="1">
      <c r="A23" s="157"/>
      <c r="B23" s="160"/>
      <c r="C23" s="19">
        <v>4</v>
      </c>
      <c r="D23" s="100" t="s">
        <v>209</v>
      </c>
      <c r="E23" s="100" t="str">
        <f t="shared" si="6"/>
        <v>ITC-2-0-002-0</v>
      </c>
      <c r="F23" s="118" t="s">
        <v>192</v>
      </c>
      <c r="G23" s="19" t="s">
        <v>34</v>
      </c>
      <c r="H23" s="18" t="s">
        <v>160</v>
      </c>
      <c r="I23" s="18" t="s">
        <v>161</v>
      </c>
      <c r="J23" s="18" t="s">
        <v>32</v>
      </c>
      <c r="K23" s="18">
        <v>3</v>
      </c>
      <c r="L23" s="18"/>
      <c r="M23" s="18">
        <v>2</v>
      </c>
      <c r="N23" s="18"/>
      <c r="O23" s="18"/>
      <c r="P23" s="18"/>
      <c r="Q23" s="18">
        <v>3</v>
      </c>
      <c r="R23" s="22">
        <f>SUM(K23:O23)*15+Q23</f>
        <v>78</v>
      </c>
      <c r="S23" s="18">
        <v>72</v>
      </c>
      <c r="T23" s="96">
        <f>R23+S23</f>
        <v>150</v>
      </c>
      <c r="U23" s="97">
        <f>T23/25</f>
        <v>6</v>
      </c>
      <c r="V23" s="18" t="s">
        <v>33</v>
      </c>
      <c r="W23" s="18"/>
      <c r="X23" s="19"/>
      <c r="Y23" s="24" t="s">
        <v>178</v>
      </c>
      <c r="Z23" s="19" t="s">
        <v>33</v>
      </c>
      <c r="AB23" s="6"/>
      <c r="AC23" s="6"/>
    </row>
    <row r="24" spans="1:29" ht="21" customHeight="1">
      <c r="A24" s="157"/>
      <c r="B24" s="160"/>
      <c r="C24" s="19">
        <v>5</v>
      </c>
      <c r="D24" s="100" t="s">
        <v>211</v>
      </c>
      <c r="E24" s="100" t="str">
        <f t="shared" si="6"/>
        <v>ITC-2-0-003-2</v>
      </c>
      <c r="F24" s="118" t="s">
        <v>192</v>
      </c>
      <c r="G24" s="19" t="s">
        <v>51</v>
      </c>
      <c r="H24" s="18" t="s">
        <v>52</v>
      </c>
      <c r="I24" s="18" t="s">
        <v>229</v>
      </c>
      <c r="J24" s="18" t="s">
        <v>32</v>
      </c>
      <c r="K24" s="18">
        <v>2</v>
      </c>
      <c r="L24" s="18"/>
      <c r="M24" s="18">
        <v>3</v>
      </c>
      <c r="N24" s="18"/>
      <c r="O24" s="18"/>
      <c r="P24" s="18"/>
      <c r="Q24" s="18">
        <v>3</v>
      </c>
      <c r="R24" s="22">
        <f>SUM(K24:O24)*15+Q24</f>
        <v>78</v>
      </c>
      <c r="S24" s="18">
        <v>72</v>
      </c>
      <c r="T24" s="96">
        <f>R24+S24</f>
        <v>150</v>
      </c>
      <c r="U24" s="97">
        <f>T24/25</f>
        <v>6</v>
      </c>
      <c r="V24" s="18" t="s">
        <v>33</v>
      </c>
      <c r="W24" s="100" t="s">
        <v>210</v>
      </c>
      <c r="X24" s="19" t="s">
        <v>35</v>
      </c>
      <c r="Y24" s="24" t="s">
        <v>178</v>
      </c>
      <c r="Z24" s="19" t="s">
        <v>33</v>
      </c>
      <c r="AB24" s="6"/>
      <c r="AC24" s="6"/>
    </row>
    <row r="25" spans="1:29" ht="21" customHeight="1">
      <c r="A25" s="157"/>
      <c r="B25" s="160"/>
      <c r="C25" s="19">
        <v>6</v>
      </c>
      <c r="D25" s="100" t="s">
        <v>208</v>
      </c>
      <c r="E25" s="100" t="str">
        <f t="shared" si="6"/>
        <v>ITC-2-0-001-2</v>
      </c>
      <c r="F25" s="118" t="s">
        <v>192</v>
      </c>
      <c r="G25" s="19" t="s">
        <v>48</v>
      </c>
      <c r="H25" s="18" t="s">
        <v>49</v>
      </c>
      <c r="I25" s="18" t="s">
        <v>228</v>
      </c>
      <c r="J25" s="18" t="s">
        <v>32</v>
      </c>
      <c r="K25" s="18">
        <v>3</v>
      </c>
      <c r="L25" s="18"/>
      <c r="M25" s="18"/>
      <c r="N25" s="18"/>
      <c r="O25" s="18"/>
      <c r="P25" s="18"/>
      <c r="Q25" s="18">
        <v>3</v>
      </c>
      <c r="R25" s="22">
        <f>SUM(K25:O25)*15+Q25</f>
        <v>48</v>
      </c>
      <c r="S25" s="18">
        <v>77</v>
      </c>
      <c r="T25" s="96">
        <f>R25+S25</f>
        <v>125</v>
      </c>
      <c r="U25" s="97">
        <f>T25/25</f>
        <v>5</v>
      </c>
      <c r="V25" s="18" t="s">
        <v>39</v>
      </c>
      <c r="W25" s="100" t="s">
        <v>207</v>
      </c>
      <c r="X25" s="19" t="s">
        <v>30</v>
      </c>
      <c r="Y25" s="24" t="s">
        <v>175</v>
      </c>
      <c r="Z25" s="19" t="s">
        <v>33</v>
      </c>
      <c r="AB25" s="6"/>
      <c r="AC25" s="6"/>
    </row>
    <row r="26" spans="1:29" ht="21" customHeight="1">
      <c r="A26" s="157"/>
      <c r="B26" s="160"/>
      <c r="C26" s="19">
        <v>7</v>
      </c>
      <c r="D26" s="111" t="s">
        <v>275</v>
      </c>
      <c r="E26" s="101" t="str">
        <f t="shared" si="6"/>
        <v>ITC-2-2-002-0</v>
      </c>
      <c r="F26" s="119" t="s">
        <v>193</v>
      </c>
      <c r="G26" s="19" t="s">
        <v>247</v>
      </c>
      <c r="H26" s="124" t="s">
        <v>244</v>
      </c>
      <c r="I26" s="125" t="s">
        <v>245</v>
      </c>
      <c r="J26" s="18" t="s">
        <v>55</v>
      </c>
      <c r="K26" s="18">
        <v>2</v>
      </c>
      <c r="L26" s="18"/>
      <c r="M26" s="18"/>
      <c r="N26" s="18"/>
      <c r="O26" s="18"/>
      <c r="P26" s="18"/>
      <c r="Q26" s="18">
        <v>3</v>
      </c>
      <c r="R26" s="22">
        <f t="shared" si="7"/>
        <v>33</v>
      </c>
      <c r="S26" s="18">
        <v>42</v>
      </c>
      <c r="T26" s="96">
        <f t="shared" si="8"/>
        <v>75</v>
      </c>
      <c r="U26" s="97">
        <f t="shared" si="9"/>
        <v>3</v>
      </c>
      <c r="V26" s="18" t="s">
        <v>145</v>
      </c>
      <c r="W26" s="194" t="s">
        <v>207</v>
      </c>
      <c r="X26" s="19"/>
      <c r="Y26" s="24" t="s">
        <v>179</v>
      </c>
      <c r="Z26" s="19" t="s">
        <v>169</v>
      </c>
      <c r="AB26" s="6"/>
      <c r="AC26" s="6"/>
    </row>
    <row r="27" spans="1:29" ht="21" customHeight="1">
      <c r="A27" s="158"/>
      <c r="B27" s="161"/>
      <c r="C27" s="153" t="s">
        <v>46</v>
      </c>
      <c r="D27" s="154"/>
      <c r="E27" s="164"/>
      <c r="F27" s="154"/>
      <c r="G27" s="154"/>
      <c r="H27" s="154"/>
      <c r="I27" s="154"/>
      <c r="J27" s="155"/>
      <c r="K27" s="25">
        <f>IF(SUM(K20:K26)=0,"",SUM(K20:K26))</f>
        <v>16</v>
      </c>
      <c r="L27" s="25" t="str">
        <f t="shared" ref="L27:P27" si="10">IF(SUM(L20:L26)=0,"",SUM(L20:L26))</f>
        <v/>
      </c>
      <c r="M27" s="25">
        <f>IF(SUM(M20:M26)=0,"",SUM(M20:M26))</f>
        <v>8</v>
      </c>
      <c r="N27" s="25" t="str">
        <f t="shared" si="10"/>
        <v/>
      </c>
      <c r="O27" s="25" t="str">
        <f t="shared" si="10"/>
        <v/>
      </c>
      <c r="P27" s="25" t="str">
        <f t="shared" si="10"/>
        <v/>
      </c>
      <c r="Q27" s="25">
        <f>IF(SUM(Q20:Q26)=0,"",SUM(Q20:Q26))</f>
        <v>19</v>
      </c>
      <c r="R27" s="25">
        <f t="shared" ref="R27:T27" si="11">IF(SUM(R20:R26)=0,"",SUM(R20:R26))</f>
        <v>379</v>
      </c>
      <c r="S27" s="25">
        <f t="shared" si="11"/>
        <v>371</v>
      </c>
      <c r="T27" s="25">
        <f t="shared" si="11"/>
        <v>750</v>
      </c>
      <c r="U27" s="81">
        <f>IF(SUM(U20:U26)=0,"",SUM(U20:U26))</f>
        <v>30</v>
      </c>
      <c r="V27" s="26"/>
      <c r="W27" s="26"/>
      <c r="X27" s="27"/>
      <c r="Y27" s="80"/>
      <c r="Z27" s="80" t="str">
        <f>IF(SUM(Z22:Z26)=0,"",SUM(Z22:Z26))</f>
        <v/>
      </c>
      <c r="AA27" s="6"/>
      <c r="AB27" s="6"/>
      <c r="AC27" s="6"/>
    </row>
    <row r="28" spans="1:29" ht="21" customHeight="1">
      <c r="A28" s="33"/>
      <c r="B28" s="34"/>
      <c r="C28" s="35"/>
      <c r="D28" s="35"/>
      <c r="E28" s="35"/>
      <c r="F28" s="35"/>
      <c r="G28" s="35"/>
      <c r="H28" s="36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7"/>
      <c r="W28" s="106"/>
      <c r="X28" s="38"/>
      <c r="Y28" s="82"/>
      <c r="Z28" s="32"/>
      <c r="AA28" s="32"/>
      <c r="AB28" s="32"/>
      <c r="AC28" s="32"/>
    </row>
    <row r="29" spans="1:29" ht="24" customHeight="1">
      <c r="A29" s="162" t="s">
        <v>6</v>
      </c>
      <c r="B29" s="162" t="s">
        <v>7</v>
      </c>
      <c r="C29" s="162" t="s">
        <v>8</v>
      </c>
      <c r="D29" s="151" t="s">
        <v>219</v>
      </c>
      <c r="E29" s="107"/>
      <c r="F29" s="166" t="s">
        <v>220</v>
      </c>
      <c r="G29" s="166" t="s">
        <v>9</v>
      </c>
      <c r="H29" s="167" t="s">
        <v>10</v>
      </c>
      <c r="I29" s="162" t="s">
        <v>11</v>
      </c>
      <c r="J29" s="170" t="s">
        <v>12</v>
      </c>
      <c r="K29" s="172" t="s">
        <v>13</v>
      </c>
      <c r="L29" s="173"/>
      <c r="M29" s="173"/>
      <c r="N29" s="173"/>
      <c r="O29" s="173"/>
      <c r="P29" s="174"/>
      <c r="Q29" s="168" t="s">
        <v>14</v>
      </c>
      <c r="R29" s="15" t="s">
        <v>15</v>
      </c>
      <c r="S29" s="15" t="s">
        <v>16</v>
      </c>
      <c r="T29" s="15" t="s">
        <v>17</v>
      </c>
      <c r="U29" s="175" t="s">
        <v>18</v>
      </c>
      <c r="V29" s="176" t="s">
        <v>19</v>
      </c>
      <c r="W29" s="151" t="s">
        <v>221</v>
      </c>
      <c r="X29" s="166" t="s">
        <v>20</v>
      </c>
      <c r="Y29" s="149" t="s">
        <v>181</v>
      </c>
      <c r="Z29" s="149" t="s">
        <v>167</v>
      </c>
      <c r="AA29" s="6"/>
      <c r="AB29" s="6"/>
      <c r="AC29" s="6"/>
    </row>
    <row r="30" spans="1:29" ht="21" customHeight="1">
      <c r="A30" s="165"/>
      <c r="B30" s="165"/>
      <c r="C30" s="165"/>
      <c r="D30" s="152"/>
      <c r="E30" s="120"/>
      <c r="F30" s="165"/>
      <c r="G30" s="165"/>
      <c r="H30" s="165"/>
      <c r="I30" s="165"/>
      <c r="J30" s="171"/>
      <c r="K30" s="16" t="s">
        <v>21</v>
      </c>
      <c r="L30" s="16" t="s">
        <v>22</v>
      </c>
      <c r="M30" s="16" t="s">
        <v>23</v>
      </c>
      <c r="N30" s="16" t="s">
        <v>24</v>
      </c>
      <c r="O30" s="16" t="s">
        <v>25</v>
      </c>
      <c r="P30" s="16" t="s">
        <v>26</v>
      </c>
      <c r="Q30" s="169"/>
      <c r="R30" s="15" t="s">
        <v>27</v>
      </c>
      <c r="S30" s="15" t="s">
        <v>27</v>
      </c>
      <c r="T30" s="15" t="s">
        <v>27</v>
      </c>
      <c r="U30" s="165"/>
      <c r="V30" s="171"/>
      <c r="W30" s="152"/>
      <c r="X30" s="165"/>
      <c r="Y30" s="150"/>
      <c r="Z30" s="150"/>
      <c r="AA30" s="6"/>
      <c r="AB30" s="6"/>
      <c r="AC30" s="6"/>
    </row>
    <row r="31" spans="1:29" ht="21" customHeight="1">
      <c r="A31" s="156" t="s">
        <v>57</v>
      </c>
      <c r="B31" s="159" t="s">
        <v>58</v>
      </c>
      <c r="C31" s="19">
        <v>1</v>
      </c>
      <c r="D31" s="114" t="s">
        <v>198</v>
      </c>
      <c r="E31" s="122" t="str">
        <f t="shared" ref="E31:E34" si="12">LEFT(D31,3) &amp; "-" &amp; MID(D31,4,1) &amp; "-" &amp; MID(D31,5,1) &amp; "-" &amp; MID(D31,6,3) &amp; "-" &amp; RIGHT(D31,1)</f>
        <v>ITC-0-0-001-0</v>
      </c>
      <c r="F31" s="117" t="s">
        <v>190</v>
      </c>
      <c r="G31" s="19" t="s">
        <v>72</v>
      </c>
      <c r="H31" s="18" t="s">
        <v>230</v>
      </c>
      <c r="I31" s="19" t="s">
        <v>73</v>
      </c>
      <c r="J31" s="19" t="s">
        <v>55</v>
      </c>
      <c r="K31" s="19">
        <v>2</v>
      </c>
      <c r="L31" s="19"/>
      <c r="M31" s="19"/>
      <c r="N31" s="19"/>
      <c r="O31" s="19"/>
      <c r="P31" s="19"/>
      <c r="Q31" s="19">
        <v>2</v>
      </c>
      <c r="R31" s="98">
        <f>SUM(K31:O31)*15+Q31</f>
        <v>32</v>
      </c>
      <c r="S31" s="19">
        <v>18</v>
      </c>
      <c r="T31" s="96">
        <f>R31+S31</f>
        <v>50</v>
      </c>
      <c r="U31" s="97">
        <f>T31/25</f>
        <v>2</v>
      </c>
      <c r="V31" s="18" t="s">
        <v>39</v>
      </c>
      <c r="W31" s="18"/>
      <c r="X31" s="19"/>
      <c r="Y31" s="24" t="s">
        <v>239</v>
      </c>
      <c r="Z31" s="19" t="s">
        <v>168</v>
      </c>
      <c r="AB31" s="6"/>
      <c r="AC31" s="6"/>
    </row>
    <row r="32" spans="1:29" ht="21" customHeight="1">
      <c r="A32" s="157"/>
      <c r="B32" s="160"/>
      <c r="C32" s="17">
        <v>2</v>
      </c>
      <c r="D32" s="100" t="s">
        <v>222</v>
      </c>
      <c r="E32" s="100" t="str">
        <f t="shared" si="12"/>
        <v>ITC-2-0-007-0</v>
      </c>
      <c r="F32" s="118" t="s">
        <v>192</v>
      </c>
      <c r="G32" s="19" t="s">
        <v>61</v>
      </c>
      <c r="H32" s="23" t="s">
        <v>62</v>
      </c>
      <c r="I32" s="17" t="s">
        <v>63</v>
      </c>
      <c r="J32" s="17" t="s">
        <v>32</v>
      </c>
      <c r="K32" s="17">
        <v>2</v>
      </c>
      <c r="L32" s="17"/>
      <c r="M32" s="17">
        <v>3</v>
      </c>
      <c r="N32" s="17"/>
      <c r="O32" s="17"/>
      <c r="P32" s="17"/>
      <c r="Q32" s="17">
        <v>3</v>
      </c>
      <c r="R32" s="22">
        <f>SUM(K32:O32)*15+Q32</f>
        <v>78</v>
      </c>
      <c r="S32" s="19">
        <v>72</v>
      </c>
      <c r="T32" s="20">
        <f>R32+S32</f>
        <v>150</v>
      </c>
      <c r="U32" s="21">
        <f>T32/25</f>
        <v>6</v>
      </c>
      <c r="V32" s="18" t="s">
        <v>33</v>
      </c>
      <c r="W32" s="100" t="s">
        <v>211</v>
      </c>
      <c r="X32" s="17" t="s">
        <v>51</v>
      </c>
      <c r="Y32" s="24" t="s">
        <v>178</v>
      </c>
      <c r="Z32" s="19" t="s">
        <v>33</v>
      </c>
      <c r="AB32" s="6"/>
      <c r="AC32" s="6"/>
    </row>
    <row r="33" spans="1:29" ht="21" customHeight="1">
      <c r="A33" s="157"/>
      <c r="B33" s="160"/>
      <c r="C33" s="17">
        <v>3</v>
      </c>
      <c r="D33" s="100" t="s">
        <v>223</v>
      </c>
      <c r="E33" s="100" t="str">
        <f t="shared" si="12"/>
        <v>ITC-2-0-006-1</v>
      </c>
      <c r="F33" s="118" t="s">
        <v>192</v>
      </c>
      <c r="G33" s="19" t="s">
        <v>59</v>
      </c>
      <c r="H33" s="23" t="s">
        <v>60</v>
      </c>
      <c r="I33" s="17" t="s">
        <v>231</v>
      </c>
      <c r="J33" s="17" t="s">
        <v>32</v>
      </c>
      <c r="K33" s="17">
        <v>3</v>
      </c>
      <c r="L33" s="17"/>
      <c r="M33" s="17"/>
      <c r="N33" s="17"/>
      <c r="O33" s="17"/>
      <c r="P33" s="17"/>
      <c r="Q33" s="17">
        <v>3</v>
      </c>
      <c r="R33" s="22">
        <f t="shared" ref="R33:R36" si="13">SUM(K33:O33)*15+Q33</f>
        <v>48</v>
      </c>
      <c r="S33" s="19">
        <v>77</v>
      </c>
      <c r="T33" s="20">
        <f t="shared" ref="T33:T37" si="14">R33+S33</f>
        <v>125</v>
      </c>
      <c r="U33" s="21">
        <f t="shared" ref="U33:U37" si="15">T33/25</f>
        <v>5</v>
      </c>
      <c r="V33" s="18" t="s">
        <v>39</v>
      </c>
      <c r="W33" s="100" t="s">
        <v>208</v>
      </c>
      <c r="X33" s="17" t="s">
        <v>48</v>
      </c>
      <c r="Y33" s="24" t="s">
        <v>175</v>
      </c>
      <c r="Z33" s="19" t="s">
        <v>33</v>
      </c>
      <c r="AB33" s="6"/>
      <c r="AC33" s="6"/>
    </row>
    <row r="34" spans="1:29" ht="21" customHeight="1">
      <c r="A34" s="157"/>
      <c r="B34" s="160"/>
      <c r="C34" s="17">
        <v>4</v>
      </c>
      <c r="D34" s="116" t="s">
        <v>214</v>
      </c>
      <c r="E34" s="100" t="str">
        <f t="shared" si="12"/>
        <v>ITC-2-0-008-0</v>
      </c>
      <c r="F34" s="118" t="s">
        <v>192</v>
      </c>
      <c r="G34" s="19" t="s">
        <v>69</v>
      </c>
      <c r="H34" s="23" t="s">
        <v>70</v>
      </c>
      <c r="I34" s="17" t="s">
        <v>71</v>
      </c>
      <c r="J34" s="17" t="s">
        <v>32</v>
      </c>
      <c r="K34" s="17">
        <v>3</v>
      </c>
      <c r="L34" s="17"/>
      <c r="M34" s="17"/>
      <c r="N34" s="17"/>
      <c r="O34" s="17"/>
      <c r="P34" s="17"/>
      <c r="Q34" s="17">
        <v>3</v>
      </c>
      <c r="R34" s="22">
        <f>SUM(K34:O34)*15+Q34</f>
        <v>48</v>
      </c>
      <c r="S34" s="19">
        <v>27</v>
      </c>
      <c r="T34" s="20">
        <f>R34+S34</f>
        <v>75</v>
      </c>
      <c r="U34" s="21">
        <f>T34/25</f>
        <v>3</v>
      </c>
      <c r="V34" s="18" t="s">
        <v>39</v>
      </c>
      <c r="W34" s="100" t="s">
        <v>208</v>
      </c>
      <c r="X34" s="17" t="s">
        <v>48</v>
      </c>
      <c r="Y34" s="24" t="s">
        <v>175</v>
      </c>
      <c r="Z34" s="19" t="s">
        <v>33</v>
      </c>
      <c r="AB34" s="6"/>
      <c r="AC34" s="6"/>
    </row>
    <row r="35" spans="1:29" ht="21" customHeight="1">
      <c r="A35" s="157"/>
      <c r="B35" s="160"/>
      <c r="C35" s="17">
        <v>5</v>
      </c>
      <c r="D35" s="112" t="s">
        <v>263</v>
      </c>
      <c r="E35" s="101" t="str">
        <f t="shared" ref="E35:E37" si="16">LEFT(D35,3) &amp; "-" &amp; MID(D35,4,1) &amp; "-" &amp; MID(D35,5,1) &amp; "-" &amp; MID(D35,6,3) &amp; "-" &amp; RIGHT(D35,1)</f>
        <v>ITC-2-2-004-0</v>
      </c>
      <c r="F35" s="119" t="s">
        <v>193</v>
      </c>
      <c r="G35" s="19" t="s">
        <v>64</v>
      </c>
      <c r="H35" s="23" t="s">
        <v>65</v>
      </c>
      <c r="I35" s="17" t="s">
        <v>232</v>
      </c>
      <c r="J35" s="17" t="s">
        <v>32</v>
      </c>
      <c r="K35" s="17">
        <v>2</v>
      </c>
      <c r="L35" s="17"/>
      <c r="M35" s="17">
        <v>3</v>
      </c>
      <c r="N35" s="17"/>
      <c r="O35" s="17"/>
      <c r="P35" s="17"/>
      <c r="Q35" s="17">
        <v>3</v>
      </c>
      <c r="R35" s="22">
        <f t="shared" si="13"/>
        <v>78</v>
      </c>
      <c r="S35" s="19">
        <v>47</v>
      </c>
      <c r="T35" s="20">
        <f t="shared" si="14"/>
        <v>125</v>
      </c>
      <c r="U35" s="21">
        <f t="shared" si="15"/>
        <v>5</v>
      </c>
      <c r="V35" s="18" t="s">
        <v>98</v>
      </c>
      <c r="W35" s="100" t="s">
        <v>213</v>
      </c>
      <c r="X35" s="17" t="s">
        <v>53</v>
      </c>
      <c r="Y35" s="24" t="s">
        <v>177</v>
      </c>
      <c r="Z35" s="19" t="s">
        <v>169</v>
      </c>
      <c r="AB35" s="6"/>
      <c r="AC35" s="6"/>
    </row>
    <row r="36" spans="1:29" ht="21" customHeight="1">
      <c r="A36" s="157"/>
      <c r="B36" s="160"/>
      <c r="C36" s="17">
        <v>6</v>
      </c>
      <c r="D36" s="112" t="s">
        <v>264</v>
      </c>
      <c r="E36" s="101" t="str">
        <f t="shared" si="16"/>
        <v>ITC-2-2-005-0</v>
      </c>
      <c r="F36" s="119" t="s">
        <v>193</v>
      </c>
      <c r="G36" s="19" t="s">
        <v>66</v>
      </c>
      <c r="H36" s="23" t="s">
        <v>67</v>
      </c>
      <c r="I36" s="17" t="s">
        <v>233</v>
      </c>
      <c r="J36" s="17" t="s">
        <v>32</v>
      </c>
      <c r="K36" s="17">
        <v>2</v>
      </c>
      <c r="L36" s="17"/>
      <c r="M36" s="17"/>
      <c r="N36" s="17"/>
      <c r="O36" s="19"/>
      <c r="P36" s="19"/>
      <c r="Q36" s="17">
        <v>3</v>
      </c>
      <c r="R36" s="22">
        <f t="shared" si="13"/>
        <v>33</v>
      </c>
      <c r="S36" s="19">
        <v>67</v>
      </c>
      <c r="T36" s="20">
        <f t="shared" si="14"/>
        <v>100</v>
      </c>
      <c r="U36" s="21">
        <f t="shared" si="15"/>
        <v>4</v>
      </c>
      <c r="V36" s="18" t="s">
        <v>33</v>
      </c>
      <c r="W36" s="100" t="s">
        <v>208</v>
      </c>
      <c r="X36" s="17" t="s">
        <v>48</v>
      </c>
      <c r="Y36" s="24" t="s">
        <v>178</v>
      </c>
      <c r="Z36" s="19" t="s">
        <v>169</v>
      </c>
      <c r="AB36" s="6"/>
      <c r="AC36" s="6"/>
    </row>
    <row r="37" spans="1:29" ht="21" customHeight="1">
      <c r="A37" s="157"/>
      <c r="B37" s="160"/>
      <c r="C37" s="17">
        <v>7</v>
      </c>
      <c r="D37" s="101" t="s">
        <v>266</v>
      </c>
      <c r="E37" s="101" t="str">
        <f t="shared" si="16"/>
        <v>ITC-2-2-010-1</v>
      </c>
      <c r="F37" s="101" t="s">
        <v>193</v>
      </c>
      <c r="G37" s="19"/>
      <c r="H37" s="23" t="s">
        <v>91</v>
      </c>
      <c r="I37" s="17" t="s">
        <v>92</v>
      </c>
      <c r="J37" s="17" t="s">
        <v>32</v>
      </c>
      <c r="K37" s="17">
        <v>2</v>
      </c>
      <c r="L37" s="17"/>
      <c r="M37" s="17">
        <v>2</v>
      </c>
      <c r="N37" s="17"/>
      <c r="O37" s="19"/>
      <c r="P37" s="19"/>
      <c r="Q37" s="17">
        <v>3</v>
      </c>
      <c r="R37" s="22">
        <f t="shared" ref="R37" si="17">SUM(K37:O37)*15+Q37</f>
        <v>63</v>
      </c>
      <c r="S37" s="19">
        <v>62</v>
      </c>
      <c r="T37" s="20">
        <f t="shared" si="14"/>
        <v>125</v>
      </c>
      <c r="U37" s="21">
        <f t="shared" si="15"/>
        <v>5</v>
      </c>
      <c r="V37" s="24" t="s">
        <v>33</v>
      </c>
      <c r="W37" s="18"/>
      <c r="X37" s="17" t="s">
        <v>54</v>
      </c>
      <c r="Y37" s="24" t="s">
        <v>179</v>
      </c>
      <c r="Z37" s="19" t="s">
        <v>169</v>
      </c>
      <c r="AB37" s="6"/>
      <c r="AC37" s="6"/>
    </row>
    <row r="38" spans="1:29" ht="21" customHeight="1">
      <c r="A38" s="157"/>
      <c r="B38" s="161"/>
      <c r="C38" s="153" t="s">
        <v>46</v>
      </c>
      <c r="D38" s="154"/>
      <c r="E38" s="164"/>
      <c r="F38" s="154"/>
      <c r="G38" s="154"/>
      <c r="H38" s="154"/>
      <c r="I38" s="154"/>
      <c r="J38" s="155"/>
      <c r="K38" s="25">
        <f>IF(SUM(K31:K37)=0,"",SUM(K31:K37))</f>
        <v>16</v>
      </c>
      <c r="L38" s="25" t="str">
        <f t="shared" ref="L38:P38" si="18">IF(SUM(L31:L37)=0,"",SUM(L31:L37))</f>
        <v/>
      </c>
      <c r="M38" s="25">
        <f>IF(SUM(M31:M37)=0,"",SUM(M31:M37))</f>
        <v>8</v>
      </c>
      <c r="N38" s="25" t="str">
        <f t="shared" si="18"/>
        <v/>
      </c>
      <c r="O38" s="25" t="str">
        <f t="shared" si="18"/>
        <v/>
      </c>
      <c r="P38" s="25" t="str">
        <f t="shared" si="18"/>
        <v/>
      </c>
      <c r="Q38" s="25">
        <f>IF(SUM(Q31:Q37)=0,"",SUM(Q31:Q37))</f>
        <v>20</v>
      </c>
      <c r="R38" s="25">
        <f t="shared" ref="R38:S38" si="19">IF(SUM(R31:R37)=0,"",SUM(R31:R37))</f>
        <v>380</v>
      </c>
      <c r="S38" s="25">
        <f t="shared" si="19"/>
        <v>370</v>
      </c>
      <c r="T38" s="25">
        <f>IF(SUM(T31:T37)=0,"",SUM(T31:T37))</f>
        <v>750</v>
      </c>
      <c r="U38" s="81">
        <f>IF(SUM(U31:U37)=0,"",SUM(U31:U37))</f>
        <v>30</v>
      </c>
      <c r="V38" s="26"/>
      <c r="W38" s="26"/>
      <c r="X38" s="27"/>
      <c r="Y38" s="80"/>
      <c r="Z38" s="80" t="str">
        <f>IF(SUM(Z33:Z37)=0,"",SUM(Z33:Z37))</f>
        <v/>
      </c>
      <c r="AA38" s="6"/>
      <c r="AB38" s="6"/>
      <c r="AC38" s="6"/>
    </row>
    <row r="39" spans="1:29" ht="21" customHeight="1">
      <c r="A39" s="157"/>
      <c r="B39" s="35"/>
      <c r="C39" s="35"/>
      <c r="D39" s="35"/>
      <c r="E39" s="35"/>
      <c r="F39" s="35"/>
      <c r="G39" s="35"/>
      <c r="H39" s="36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7"/>
      <c r="W39" s="106"/>
      <c r="X39" s="38"/>
      <c r="Y39" s="82"/>
      <c r="Z39" s="32"/>
      <c r="AA39" s="32"/>
      <c r="AB39" s="32"/>
      <c r="AC39" s="32"/>
    </row>
    <row r="40" spans="1:29" ht="24" customHeight="1">
      <c r="A40" s="157"/>
      <c r="B40" s="162" t="s">
        <v>7</v>
      </c>
      <c r="C40" s="162" t="s">
        <v>8</v>
      </c>
      <c r="D40" s="151" t="s">
        <v>219</v>
      </c>
      <c r="E40" s="107"/>
      <c r="F40" s="166" t="s">
        <v>220</v>
      </c>
      <c r="G40" s="166" t="s">
        <v>9</v>
      </c>
      <c r="H40" s="167" t="s">
        <v>10</v>
      </c>
      <c r="I40" s="162" t="s">
        <v>11</v>
      </c>
      <c r="J40" s="170" t="s">
        <v>12</v>
      </c>
      <c r="K40" s="172" t="s">
        <v>13</v>
      </c>
      <c r="L40" s="173"/>
      <c r="M40" s="173"/>
      <c r="N40" s="173"/>
      <c r="O40" s="173"/>
      <c r="P40" s="174"/>
      <c r="Q40" s="168" t="s">
        <v>14</v>
      </c>
      <c r="R40" s="15" t="s">
        <v>15</v>
      </c>
      <c r="S40" s="15" t="s">
        <v>16</v>
      </c>
      <c r="T40" s="15" t="s">
        <v>17</v>
      </c>
      <c r="U40" s="175" t="s">
        <v>18</v>
      </c>
      <c r="V40" s="176" t="s">
        <v>19</v>
      </c>
      <c r="W40" s="151" t="s">
        <v>221</v>
      </c>
      <c r="X40" s="166" t="s">
        <v>20</v>
      </c>
      <c r="Y40" s="149" t="s">
        <v>181</v>
      </c>
      <c r="Z40" s="149" t="s">
        <v>167</v>
      </c>
      <c r="AA40" s="6"/>
      <c r="AB40" s="6"/>
      <c r="AC40" s="6"/>
    </row>
    <row r="41" spans="1:29" ht="21" customHeight="1">
      <c r="A41" s="157"/>
      <c r="B41" s="163"/>
      <c r="C41" s="165"/>
      <c r="D41" s="152"/>
      <c r="E41" s="108"/>
      <c r="F41" s="165"/>
      <c r="G41" s="165"/>
      <c r="H41" s="165"/>
      <c r="I41" s="165"/>
      <c r="J41" s="171"/>
      <c r="K41" s="16" t="s">
        <v>21</v>
      </c>
      <c r="L41" s="16" t="s">
        <v>22</v>
      </c>
      <c r="M41" s="16" t="s">
        <v>23</v>
      </c>
      <c r="N41" s="16" t="s">
        <v>24</v>
      </c>
      <c r="O41" s="16" t="s">
        <v>25</v>
      </c>
      <c r="P41" s="16" t="s">
        <v>26</v>
      </c>
      <c r="Q41" s="169"/>
      <c r="R41" s="15" t="s">
        <v>27</v>
      </c>
      <c r="S41" s="15" t="s">
        <v>27</v>
      </c>
      <c r="T41" s="15" t="s">
        <v>27</v>
      </c>
      <c r="U41" s="165"/>
      <c r="V41" s="171"/>
      <c r="W41" s="152"/>
      <c r="X41" s="165"/>
      <c r="Y41" s="150"/>
      <c r="Z41" s="150"/>
      <c r="AA41" s="6"/>
      <c r="AB41" s="6"/>
      <c r="AC41" s="6"/>
    </row>
    <row r="42" spans="1:29" ht="21" customHeight="1">
      <c r="A42" s="157"/>
      <c r="B42" s="159" t="s">
        <v>74</v>
      </c>
      <c r="C42" s="19">
        <v>1</v>
      </c>
      <c r="D42" s="94" t="s">
        <v>200</v>
      </c>
      <c r="E42" s="94" t="str">
        <f t="shared" ref="E42:E48" si="20">LEFT(D42,3) &amp; "-" &amp; MID(D42,4,1) &amp; "-" &amp; MID(D42,5,1) &amp; "-" &amp; MID(D42,6,3) &amp; "-" &amp; RIGHT(D42,1)</f>
        <v>ITC-0-0-004-2</v>
      </c>
      <c r="F42" s="95" t="s">
        <v>190</v>
      </c>
      <c r="G42" s="19"/>
      <c r="H42" s="18" t="s">
        <v>206</v>
      </c>
      <c r="I42" s="18" t="s">
        <v>165</v>
      </c>
      <c r="J42" s="18" t="s">
        <v>55</v>
      </c>
      <c r="K42" s="18">
        <v>2</v>
      </c>
      <c r="L42" s="18"/>
      <c r="M42" s="18"/>
      <c r="N42" s="18"/>
      <c r="O42" s="18"/>
      <c r="P42" s="18"/>
      <c r="Q42" s="18">
        <v>2</v>
      </c>
      <c r="R42" s="102">
        <f>SUM(K42:O42)*15+Q42</f>
        <v>32</v>
      </c>
      <c r="S42" s="19">
        <v>18</v>
      </c>
      <c r="T42" s="96">
        <f>R42+S42</f>
        <v>50</v>
      </c>
      <c r="U42" s="97">
        <f>T42/25</f>
        <v>2</v>
      </c>
      <c r="V42" s="18" t="s">
        <v>39</v>
      </c>
      <c r="W42" s="114" t="s">
        <v>194</v>
      </c>
      <c r="X42" s="19" t="s">
        <v>100</v>
      </c>
      <c r="Y42" s="24" t="s">
        <v>239</v>
      </c>
      <c r="Z42" s="19" t="s">
        <v>168</v>
      </c>
      <c r="AB42" s="6"/>
      <c r="AC42" s="6"/>
    </row>
    <row r="43" spans="1:29" ht="21" customHeight="1">
      <c r="A43" s="157"/>
      <c r="B43" s="160"/>
      <c r="C43" s="19">
        <v>2</v>
      </c>
      <c r="D43" s="94" t="s">
        <v>201</v>
      </c>
      <c r="E43" s="94" t="str">
        <f t="shared" si="20"/>
        <v>ITC-0-0-002-2</v>
      </c>
      <c r="F43" s="95" t="s">
        <v>190</v>
      </c>
      <c r="G43" s="19"/>
      <c r="H43" s="18" t="s">
        <v>173</v>
      </c>
      <c r="I43" s="18" t="s">
        <v>172</v>
      </c>
      <c r="J43" s="18" t="s">
        <v>32</v>
      </c>
      <c r="K43" s="18">
        <v>1</v>
      </c>
      <c r="L43" s="18"/>
      <c r="M43" s="18">
        <v>2</v>
      </c>
      <c r="N43" s="18"/>
      <c r="O43" s="18"/>
      <c r="P43" s="18"/>
      <c r="Q43" s="18">
        <v>2</v>
      </c>
      <c r="R43" s="102">
        <f>SUM(K43:O43)*15+Q43</f>
        <v>47</v>
      </c>
      <c r="S43" s="19">
        <v>28</v>
      </c>
      <c r="T43" s="96">
        <f>R43+S43</f>
        <v>75</v>
      </c>
      <c r="U43" s="97">
        <v>3</v>
      </c>
      <c r="V43" s="18" t="s">
        <v>39</v>
      </c>
      <c r="W43" s="94" t="s">
        <v>191</v>
      </c>
      <c r="X43" s="19" t="s">
        <v>162</v>
      </c>
      <c r="Y43" s="24" t="s">
        <v>177</v>
      </c>
      <c r="Z43" s="19" t="s">
        <v>168</v>
      </c>
      <c r="AB43" s="6"/>
      <c r="AC43" s="6"/>
    </row>
    <row r="44" spans="1:29" ht="21" customHeight="1">
      <c r="A44" s="157"/>
      <c r="B44" s="160"/>
      <c r="C44" s="19">
        <v>3</v>
      </c>
      <c r="D44" s="94" t="s">
        <v>202</v>
      </c>
      <c r="E44" s="123" t="str">
        <f t="shared" si="20"/>
        <v>ITC-0-0-003-2</v>
      </c>
      <c r="F44" s="95" t="s">
        <v>190</v>
      </c>
      <c r="G44" s="19"/>
      <c r="H44" s="18" t="s">
        <v>276</v>
      </c>
      <c r="I44" s="18" t="s">
        <v>277</v>
      </c>
      <c r="J44" s="18" t="s">
        <v>32</v>
      </c>
      <c r="K44" s="18">
        <v>2</v>
      </c>
      <c r="L44" s="18"/>
      <c r="M44" s="18"/>
      <c r="N44" s="18"/>
      <c r="O44" s="18"/>
      <c r="P44" s="18"/>
      <c r="Q44" s="18">
        <v>2</v>
      </c>
      <c r="R44" s="102">
        <f>SUM(K44:O44)*15+Q44</f>
        <v>32</v>
      </c>
      <c r="S44" s="19">
        <v>18</v>
      </c>
      <c r="T44" s="96">
        <f>R44+S44</f>
        <v>50</v>
      </c>
      <c r="U44" s="97">
        <f>T44/25</f>
        <v>2</v>
      </c>
      <c r="V44" s="18" t="s">
        <v>39</v>
      </c>
      <c r="W44" s="94" t="s">
        <v>189</v>
      </c>
      <c r="X44" s="19" t="s">
        <v>83</v>
      </c>
      <c r="Y44" s="24" t="s">
        <v>239</v>
      </c>
      <c r="Z44" s="19" t="s">
        <v>168</v>
      </c>
      <c r="AB44" s="6"/>
      <c r="AC44" s="6"/>
    </row>
    <row r="45" spans="1:29" ht="21" customHeight="1">
      <c r="A45" s="157"/>
      <c r="B45" s="160"/>
      <c r="C45" s="17">
        <v>4</v>
      </c>
      <c r="D45" s="100" t="s">
        <v>224</v>
      </c>
      <c r="E45" s="100" t="str">
        <f t="shared" si="20"/>
        <v>ITC-2-0-006-2</v>
      </c>
      <c r="F45" s="118" t="s">
        <v>192</v>
      </c>
      <c r="G45" s="19"/>
      <c r="H45" s="23" t="s">
        <v>75</v>
      </c>
      <c r="I45" s="23" t="s">
        <v>234</v>
      </c>
      <c r="J45" s="17" t="s">
        <v>32</v>
      </c>
      <c r="K45" s="17">
        <v>3</v>
      </c>
      <c r="L45" s="17"/>
      <c r="M45" s="17"/>
      <c r="N45" s="17"/>
      <c r="O45" s="19"/>
      <c r="P45" s="19"/>
      <c r="Q45" s="17">
        <v>3</v>
      </c>
      <c r="R45" s="102">
        <f t="shared" ref="R45" si="21">SUM(K45:O45)*15+Q45</f>
        <v>48</v>
      </c>
      <c r="S45" s="19">
        <v>102</v>
      </c>
      <c r="T45" s="96">
        <f t="shared" ref="T45" si="22">R45+S45</f>
        <v>150</v>
      </c>
      <c r="U45" s="97">
        <f t="shared" ref="U45" si="23">T45/25</f>
        <v>6</v>
      </c>
      <c r="V45" s="18" t="s">
        <v>39</v>
      </c>
      <c r="W45" s="100" t="s">
        <v>223</v>
      </c>
      <c r="X45" s="17" t="s">
        <v>59</v>
      </c>
      <c r="Y45" s="24" t="s">
        <v>175</v>
      </c>
      <c r="Z45" s="19" t="s">
        <v>33</v>
      </c>
      <c r="AB45" s="6"/>
      <c r="AC45" s="6"/>
    </row>
    <row r="46" spans="1:29" ht="21" customHeight="1">
      <c r="A46" s="157"/>
      <c r="B46" s="160"/>
      <c r="C46" s="17">
        <v>5</v>
      </c>
      <c r="D46" s="100" t="s">
        <v>196</v>
      </c>
      <c r="E46" s="100" t="str">
        <f t="shared" si="20"/>
        <v>ITC-2-0-010-0</v>
      </c>
      <c r="F46" s="118" t="s">
        <v>192</v>
      </c>
      <c r="G46" s="19"/>
      <c r="H46" s="23" t="s">
        <v>85</v>
      </c>
      <c r="I46" s="23" t="s">
        <v>235</v>
      </c>
      <c r="J46" s="17" t="s">
        <v>32</v>
      </c>
      <c r="K46" s="145">
        <v>3</v>
      </c>
      <c r="L46" s="146"/>
      <c r="M46" s="146"/>
      <c r="N46" s="146"/>
      <c r="O46" s="146"/>
      <c r="P46" s="146"/>
      <c r="Q46" s="147">
        <v>3</v>
      </c>
      <c r="R46" s="102">
        <f>SUM(K46:O46)*15+Q46</f>
        <v>48</v>
      </c>
      <c r="S46" s="19">
        <v>52</v>
      </c>
      <c r="T46" s="96">
        <f>R46+S46</f>
        <v>100</v>
      </c>
      <c r="U46" s="97">
        <f>T46/25</f>
        <v>4</v>
      </c>
      <c r="V46" s="18" t="s">
        <v>39</v>
      </c>
      <c r="W46" s="100" t="s">
        <v>208</v>
      </c>
      <c r="X46" s="17" t="s">
        <v>50</v>
      </c>
      <c r="Y46" s="24" t="s">
        <v>175</v>
      </c>
      <c r="Z46" s="19" t="s">
        <v>33</v>
      </c>
      <c r="AB46" s="6"/>
      <c r="AC46" s="6"/>
    </row>
    <row r="47" spans="1:29" ht="21" customHeight="1">
      <c r="A47" s="157"/>
      <c r="B47" s="160"/>
      <c r="C47" s="17">
        <v>6</v>
      </c>
      <c r="D47" s="101" t="s">
        <v>243</v>
      </c>
      <c r="E47" s="101" t="str">
        <f t="shared" si="20"/>
        <v>ITC-2-2-007-0</v>
      </c>
      <c r="F47" s="119" t="s">
        <v>193</v>
      </c>
      <c r="G47" s="19"/>
      <c r="H47" s="23" t="s">
        <v>80</v>
      </c>
      <c r="I47" s="23" t="s">
        <v>81</v>
      </c>
      <c r="J47" s="17" t="s">
        <v>32</v>
      </c>
      <c r="K47" s="17">
        <v>3</v>
      </c>
      <c r="L47" s="129"/>
      <c r="M47" s="129">
        <v>2</v>
      </c>
      <c r="N47" s="129"/>
      <c r="O47" s="148"/>
      <c r="P47" s="148"/>
      <c r="Q47" s="129">
        <v>3</v>
      </c>
      <c r="R47" s="102">
        <f t="shared" ref="R47" si="24">SUM(K47:O47)*15+Q47</f>
        <v>78</v>
      </c>
      <c r="S47" s="19">
        <v>97</v>
      </c>
      <c r="T47" s="96">
        <f t="shared" ref="T47" si="25">R47+S47</f>
        <v>175</v>
      </c>
      <c r="U47" s="97">
        <f t="shared" ref="U47:U48" si="26">T47/25</f>
        <v>7</v>
      </c>
      <c r="V47" s="18" t="s">
        <v>33</v>
      </c>
      <c r="W47" s="100" t="s">
        <v>313</v>
      </c>
      <c r="X47" s="17" t="s">
        <v>82</v>
      </c>
      <c r="Y47" s="24" t="s">
        <v>180</v>
      </c>
      <c r="Z47" s="19" t="s">
        <v>169</v>
      </c>
      <c r="AB47" s="6"/>
      <c r="AC47" s="6"/>
    </row>
    <row r="48" spans="1:29" ht="21" customHeight="1">
      <c r="A48" s="157"/>
      <c r="B48" s="160"/>
      <c r="C48" s="17">
        <v>7</v>
      </c>
      <c r="D48" s="100" t="s">
        <v>215</v>
      </c>
      <c r="E48" s="100" t="str">
        <f t="shared" si="20"/>
        <v>ITC-2-0-009-0</v>
      </c>
      <c r="F48" s="118" t="s">
        <v>192</v>
      </c>
      <c r="G48" s="19"/>
      <c r="H48" s="23" t="s">
        <v>77</v>
      </c>
      <c r="I48" s="23" t="s">
        <v>78</v>
      </c>
      <c r="J48" s="17" t="s">
        <v>32</v>
      </c>
      <c r="K48" s="17">
        <v>2</v>
      </c>
      <c r="L48" s="17"/>
      <c r="M48" s="17">
        <v>3</v>
      </c>
      <c r="N48" s="17"/>
      <c r="O48" s="17"/>
      <c r="P48" s="17"/>
      <c r="Q48" s="17">
        <v>3</v>
      </c>
      <c r="R48" s="102">
        <v>78</v>
      </c>
      <c r="S48" s="19">
        <v>72</v>
      </c>
      <c r="T48" s="96">
        <v>150</v>
      </c>
      <c r="U48" s="97">
        <f t="shared" si="26"/>
        <v>6</v>
      </c>
      <c r="V48" s="18" t="s">
        <v>33</v>
      </c>
      <c r="W48" s="100" t="s">
        <v>222</v>
      </c>
      <c r="X48" s="17" t="s">
        <v>61</v>
      </c>
      <c r="Y48" s="24" t="s">
        <v>178</v>
      </c>
      <c r="Z48" s="19" t="s">
        <v>169</v>
      </c>
      <c r="AB48" s="6"/>
      <c r="AC48" s="6"/>
    </row>
    <row r="49" spans="1:29" ht="21" customHeight="1">
      <c r="A49" s="158"/>
      <c r="B49" s="161"/>
      <c r="C49" s="153" t="s">
        <v>46</v>
      </c>
      <c r="D49" s="154"/>
      <c r="E49" s="164"/>
      <c r="F49" s="154"/>
      <c r="G49" s="154"/>
      <c r="H49" s="154"/>
      <c r="I49" s="154"/>
      <c r="J49" s="155"/>
      <c r="K49" s="25">
        <f>IF(SUM(K42:K48)=0,"",SUM(K42:K48))</f>
        <v>16</v>
      </c>
      <c r="L49" s="25" t="str">
        <f t="shared" ref="L49:P49" si="27">IF(SUM(L42:L48)=0,"",SUM(L42:L48))</f>
        <v/>
      </c>
      <c r="M49" s="25">
        <f>IF(SUM(M42:M48)=0,"",SUM(M42:M48))</f>
        <v>7</v>
      </c>
      <c r="N49" s="25" t="str">
        <f t="shared" si="27"/>
        <v/>
      </c>
      <c r="O49" s="25" t="str">
        <f t="shared" si="27"/>
        <v/>
      </c>
      <c r="P49" s="25" t="str">
        <f t="shared" si="27"/>
        <v/>
      </c>
      <c r="Q49" s="25">
        <f>IF(SUM(Q42:Q48)=0,"",SUM(Q42:Q48))</f>
        <v>18</v>
      </c>
      <c r="R49" s="25">
        <f>IF(SUM(R42:R48)=0,"",SUM(R42:R48))</f>
        <v>363</v>
      </c>
      <c r="S49" s="25">
        <f>IF(SUM(S42:S48)=0,"",SUM(S42:S48))</f>
        <v>387</v>
      </c>
      <c r="T49" s="25">
        <f>IF(SUM(T42:T48)=0,"",SUM(T42:T48))</f>
        <v>750</v>
      </c>
      <c r="U49" s="81">
        <f>IF(SUM(U42:U48)=0,"",SUM(U42:U48))</f>
        <v>30</v>
      </c>
      <c r="V49" s="26"/>
      <c r="W49" s="26"/>
      <c r="X49" s="27"/>
      <c r="Y49" s="80"/>
      <c r="Z49" s="80" t="str">
        <f>IF(SUM(Z45:Z48)=0,"",SUM(Z45:Z48))</f>
        <v/>
      </c>
      <c r="AA49" s="6"/>
      <c r="AB49" s="6"/>
      <c r="AC49" s="6"/>
    </row>
    <row r="50" spans="1:29" ht="21" customHeight="1">
      <c r="A50" s="33"/>
      <c r="B50" s="34"/>
      <c r="C50" s="35"/>
      <c r="D50" s="35"/>
      <c r="E50" s="35"/>
      <c r="F50" s="35"/>
      <c r="G50" s="35"/>
      <c r="H50" s="36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7"/>
      <c r="W50" s="106"/>
      <c r="X50" s="38"/>
      <c r="Y50" s="82"/>
      <c r="Z50" s="32"/>
      <c r="AA50" s="32"/>
      <c r="AB50" s="32"/>
      <c r="AC50" s="32"/>
    </row>
    <row r="51" spans="1:29" ht="24" customHeight="1">
      <c r="A51" s="162" t="s">
        <v>6</v>
      </c>
      <c r="B51" s="162" t="s">
        <v>7</v>
      </c>
      <c r="C51" s="162" t="s">
        <v>8</v>
      </c>
      <c r="D51" s="151" t="s">
        <v>219</v>
      </c>
      <c r="E51" s="107"/>
      <c r="F51" s="166" t="s">
        <v>220</v>
      </c>
      <c r="G51" s="166" t="s">
        <v>9</v>
      </c>
      <c r="H51" s="167" t="s">
        <v>10</v>
      </c>
      <c r="I51" s="162" t="s">
        <v>11</v>
      </c>
      <c r="J51" s="170" t="s">
        <v>12</v>
      </c>
      <c r="K51" s="172" t="s">
        <v>13</v>
      </c>
      <c r="L51" s="173"/>
      <c r="M51" s="173"/>
      <c r="N51" s="173"/>
      <c r="O51" s="173"/>
      <c r="P51" s="174"/>
      <c r="Q51" s="168" t="s">
        <v>14</v>
      </c>
      <c r="R51" s="15" t="s">
        <v>15</v>
      </c>
      <c r="S51" s="15" t="s">
        <v>16</v>
      </c>
      <c r="T51" s="15" t="s">
        <v>17</v>
      </c>
      <c r="U51" s="175" t="s">
        <v>18</v>
      </c>
      <c r="V51" s="176" t="s">
        <v>19</v>
      </c>
      <c r="W51" s="151" t="s">
        <v>221</v>
      </c>
      <c r="X51" s="166" t="s">
        <v>20</v>
      </c>
      <c r="Y51" s="149" t="s">
        <v>181</v>
      </c>
      <c r="Z51" s="149" t="s">
        <v>167</v>
      </c>
      <c r="AA51" s="6"/>
      <c r="AB51" s="6"/>
      <c r="AC51" s="6"/>
    </row>
    <row r="52" spans="1:29" ht="21" customHeight="1">
      <c r="A52" s="165"/>
      <c r="B52" s="163"/>
      <c r="C52" s="165"/>
      <c r="D52" s="152"/>
      <c r="E52" s="108"/>
      <c r="F52" s="165"/>
      <c r="G52" s="165"/>
      <c r="H52" s="165"/>
      <c r="I52" s="165"/>
      <c r="J52" s="171"/>
      <c r="K52" s="16" t="s">
        <v>21</v>
      </c>
      <c r="L52" s="16" t="s">
        <v>22</v>
      </c>
      <c r="M52" s="16" t="s">
        <v>23</v>
      </c>
      <c r="N52" s="16" t="s">
        <v>24</v>
      </c>
      <c r="O52" s="16" t="s">
        <v>25</v>
      </c>
      <c r="P52" s="16" t="s">
        <v>26</v>
      </c>
      <c r="Q52" s="169"/>
      <c r="R52" s="15" t="s">
        <v>27</v>
      </c>
      <c r="S52" s="15" t="s">
        <v>27</v>
      </c>
      <c r="T52" s="15" t="s">
        <v>27</v>
      </c>
      <c r="U52" s="165"/>
      <c r="V52" s="171"/>
      <c r="W52" s="152"/>
      <c r="X52" s="165"/>
      <c r="Y52" s="150"/>
      <c r="Z52" s="150"/>
      <c r="AA52" s="6"/>
      <c r="AB52" s="6"/>
      <c r="AC52" s="6"/>
    </row>
    <row r="53" spans="1:29" ht="21" customHeight="1">
      <c r="A53" s="156" t="s">
        <v>86</v>
      </c>
      <c r="B53" s="159" t="s">
        <v>87</v>
      </c>
      <c r="C53" s="17">
        <v>1</v>
      </c>
      <c r="D53" s="100" t="s">
        <v>216</v>
      </c>
      <c r="E53" s="100" t="str">
        <f t="shared" ref="E53:E57" si="28">LEFT(D53,3) &amp; "-" &amp; MID(D53,4,1) &amp; "-" &amp; MID(D53,5,1) &amp; "-" &amp; MID(D53,6,3) &amp; "-" &amp; RIGHT(D53,1)</f>
        <v>ITC-2-0-011-0</v>
      </c>
      <c r="F53" s="103" t="s">
        <v>192</v>
      </c>
      <c r="G53" s="19"/>
      <c r="H53" s="39" t="s">
        <v>88</v>
      </c>
      <c r="I53" s="1" t="s">
        <v>236</v>
      </c>
      <c r="J53" s="40" t="s">
        <v>32</v>
      </c>
      <c r="K53" s="17">
        <v>3</v>
      </c>
      <c r="L53" s="17"/>
      <c r="M53" s="17"/>
      <c r="N53" s="17"/>
      <c r="O53" s="17"/>
      <c r="P53" s="17"/>
      <c r="Q53" s="17">
        <v>3</v>
      </c>
      <c r="R53" s="22">
        <f t="shared" ref="R53:R58" si="29">SUM(K53:O53)*15+Q53</f>
        <v>48</v>
      </c>
      <c r="S53" s="19">
        <v>52</v>
      </c>
      <c r="T53" s="20">
        <f t="shared" ref="T53:T58" si="30">R53+S53</f>
        <v>100</v>
      </c>
      <c r="U53" s="21">
        <f t="shared" ref="U53:U58" si="31">T53/25</f>
        <v>4</v>
      </c>
      <c r="V53" s="24" t="s">
        <v>39</v>
      </c>
      <c r="W53" s="100" t="s">
        <v>196</v>
      </c>
      <c r="X53" s="17" t="s">
        <v>48</v>
      </c>
      <c r="Y53" s="24" t="s">
        <v>175</v>
      </c>
      <c r="Z53" s="19" t="s">
        <v>33</v>
      </c>
      <c r="AB53" s="6"/>
      <c r="AC53" s="6"/>
    </row>
    <row r="54" spans="1:29" ht="21" customHeight="1">
      <c r="A54" s="157"/>
      <c r="B54" s="160"/>
      <c r="C54" s="17">
        <v>2</v>
      </c>
      <c r="D54" s="100" t="s">
        <v>217</v>
      </c>
      <c r="E54" s="110" t="str">
        <f t="shared" si="28"/>
        <v>ITC-2-0-012-1</v>
      </c>
      <c r="F54" s="103" t="s">
        <v>192</v>
      </c>
      <c r="G54" s="19"/>
      <c r="H54" s="23" t="s">
        <v>96</v>
      </c>
      <c r="I54" s="17" t="s">
        <v>97</v>
      </c>
      <c r="J54" s="17" t="s">
        <v>32</v>
      </c>
      <c r="K54" s="17">
        <v>3</v>
      </c>
      <c r="L54" s="17"/>
      <c r="M54" s="17"/>
      <c r="N54" s="17"/>
      <c r="O54" s="17"/>
      <c r="P54" s="17"/>
      <c r="Q54" s="17">
        <v>3</v>
      </c>
      <c r="R54" s="22">
        <f>SUM(K54:O54)*15+Q54</f>
        <v>48</v>
      </c>
      <c r="S54" s="19">
        <v>52</v>
      </c>
      <c r="T54" s="20">
        <f>R54+S54</f>
        <v>100</v>
      </c>
      <c r="U54" s="21">
        <f>T54/25</f>
        <v>4</v>
      </c>
      <c r="V54" s="24" t="s">
        <v>98</v>
      </c>
      <c r="W54" s="101"/>
      <c r="X54" s="17" t="s">
        <v>40</v>
      </c>
      <c r="Y54" s="24" t="s">
        <v>175</v>
      </c>
      <c r="Z54" s="19" t="s">
        <v>33</v>
      </c>
      <c r="AB54" s="6"/>
      <c r="AC54" s="6"/>
    </row>
    <row r="55" spans="1:29" ht="21" customHeight="1">
      <c r="A55" s="157"/>
      <c r="B55" s="160"/>
      <c r="C55" s="17">
        <v>3</v>
      </c>
      <c r="D55" s="101" t="s">
        <v>265</v>
      </c>
      <c r="E55" s="101" t="str">
        <f t="shared" si="28"/>
        <v>ITC-2-2-009-0</v>
      </c>
      <c r="F55" s="101" t="s">
        <v>193</v>
      </c>
      <c r="G55" s="19"/>
      <c r="H55" s="23" t="s">
        <v>89</v>
      </c>
      <c r="I55" s="17" t="s">
        <v>237</v>
      </c>
      <c r="J55" s="17" t="s">
        <v>32</v>
      </c>
      <c r="K55" s="17">
        <v>3</v>
      </c>
      <c r="L55" s="17"/>
      <c r="M55" s="17">
        <v>2</v>
      </c>
      <c r="N55" s="17"/>
      <c r="O55" s="19"/>
      <c r="P55" s="19"/>
      <c r="Q55" s="17">
        <v>3</v>
      </c>
      <c r="R55" s="22">
        <f t="shared" si="29"/>
        <v>78</v>
      </c>
      <c r="S55" s="19">
        <v>97</v>
      </c>
      <c r="T55" s="20">
        <f t="shared" si="30"/>
        <v>175</v>
      </c>
      <c r="U55" s="21">
        <f t="shared" si="31"/>
        <v>7</v>
      </c>
      <c r="V55" s="24" t="s">
        <v>33</v>
      </c>
      <c r="W55" s="101" t="s">
        <v>314</v>
      </c>
      <c r="X55" s="17" t="s">
        <v>66</v>
      </c>
      <c r="Y55" s="24" t="s">
        <v>180</v>
      </c>
      <c r="Z55" s="19" t="s">
        <v>169</v>
      </c>
      <c r="AB55" s="6"/>
      <c r="AC55" s="6"/>
    </row>
    <row r="56" spans="1:29" ht="21" customHeight="1">
      <c r="A56" s="157"/>
      <c r="B56" s="160"/>
      <c r="C56" s="17">
        <v>4</v>
      </c>
      <c r="D56" s="101" t="s">
        <v>269</v>
      </c>
      <c r="E56" s="101" t="str">
        <f t="shared" si="28"/>
        <v>ITC-2-2-010-2</v>
      </c>
      <c r="F56" s="101" t="s">
        <v>193</v>
      </c>
      <c r="G56" s="19"/>
      <c r="H56" s="39" t="s">
        <v>104</v>
      </c>
      <c r="I56" s="1" t="s">
        <v>105</v>
      </c>
      <c r="J56" s="40" t="s">
        <v>32</v>
      </c>
      <c r="K56" s="17">
        <v>2</v>
      </c>
      <c r="L56" s="17"/>
      <c r="M56" s="17">
        <v>2</v>
      </c>
      <c r="N56" s="17"/>
      <c r="O56" s="17"/>
      <c r="P56" s="17"/>
      <c r="Q56" s="17">
        <v>3</v>
      </c>
      <c r="R56" s="22">
        <f t="shared" si="29"/>
        <v>63</v>
      </c>
      <c r="S56" s="17">
        <v>62</v>
      </c>
      <c r="T56" s="22">
        <f t="shared" si="30"/>
        <v>125</v>
      </c>
      <c r="U56" s="21">
        <f>T56/25</f>
        <v>5</v>
      </c>
      <c r="V56" s="24" t="s">
        <v>33</v>
      </c>
      <c r="W56" s="101" t="s">
        <v>266</v>
      </c>
      <c r="X56" s="17"/>
      <c r="Y56" s="24" t="s">
        <v>177</v>
      </c>
      <c r="Z56" s="19" t="s">
        <v>169</v>
      </c>
      <c r="AB56" s="6"/>
      <c r="AC56" s="6"/>
    </row>
    <row r="57" spans="1:29" ht="21" customHeight="1">
      <c r="A57" s="157"/>
      <c r="B57" s="160"/>
      <c r="C57" s="17">
        <v>5</v>
      </c>
      <c r="D57" s="101" t="s">
        <v>267</v>
      </c>
      <c r="E57" s="101" t="str">
        <f t="shared" si="28"/>
        <v>ITC-2-2-011-0</v>
      </c>
      <c r="F57" s="101" t="s">
        <v>193</v>
      </c>
      <c r="G57" s="19"/>
      <c r="H57" s="23" t="s">
        <v>93</v>
      </c>
      <c r="I57" s="17" t="s">
        <v>94</v>
      </c>
      <c r="J57" s="17" t="s">
        <v>32</v>
      </c>
      <c r="K57" s="17">
        <v>2</v>
      </c>
      <c r="L57" s="17"/>
      <c r="M57" s="17">
        <v>3</v>
      </c>
      <c r="N57" s="17"/>
      <c r="O57" s="17"/>
      <c r="P57" s="17"/>
      <c r="Q57" s="17">
        <v>3</v>
      </c>
      <c r="R57" s="22">
        <f t="shared" si="29"/>
        <v>78</v>
      </c>
      <c r="S57" s="19">
        <v>72</v>
      </c>
      <c r="T57" s="20">
        <f t="shared" si="30"/>
        <v>150</v>
      </c>
      <c r="U57" s="21">
        <f t="shared" si="31"/>
        <v>6</v>
      </c>
      <c r="V57" s="24" t="s">
        <v>33</v>
      </c>
      <c r="W57" s="101" t="s">
        <v>314</v>
      </c>
      <c r="X57" s="17" t="s">
        <v>79</v>
      </c>
      <c r="Y57" s="24" t="s">
        <v>180</v>
      </c>
      <c r="Z57" s="19" t="s">
        <v>169</v>
      </c>
      <c r="AB57" s="6"/>
      <c r="AC57" s="6"/>
    </row>
    <row r="58" spans="1:29" ht="21" customHeight="1">
      <c r="A58" s="157"/>
      <c r="B58" s="160"/>
      <c r="C58" s="17">
        <v>6</v>
      </c>
      <c r="D58" s="101" t="s">
        <v>273</v>
      </c>
      <c r="E58" s="101" t="str">
        <f t="shared" ref="E58" si="32">LEFT(D58,3) &amp; "-" &amp; MID(D58,4,1) &amp; "-" &amp; MID(D58,5,1) &amp; "-" &amp; MID(D58,6,3) &amp; "-" &amp; RIGHT(D58,1)</f>
        <v>ITC-2-2-012-0</v>
      </c>
      <c r="F58" s="101" t="s">
        <v>193</v>
      </c>
      <c r="G58" s="19"/>
      <c r="H58" s="131" t="s">
        <v>258</v>
      </c>
      <c r="I58" s="133" t="s">
        <v>310</v>
      </c>
      <c r="J58" s="40" t="s">
        <v>32</v>
      </c>
      <c r="K58" s="17">
        <v>2</v>
      </c>
      <c r="L58" s="17"/>
      <c r="M58" s="17">
        <v>2</v>
      </c>
      <c r="N58" s="17"/>
      <c r="O58" s="17"/>
      <c r="P58" s="17"/>
      <c r="Q58" s="17">
        <v>3</v>
      </c>
      <c r="R58" s="22">
        <f t="shared" si="29"/>
        <v>63</v>
      </c>
      <c r="S58" s="19">
        <v>37</v>
      </c>
      <c r="T58" s="20">
        <f t="shared" si="30"/>
        <v>100</v>
      </c>
      <c r="U58" s="21">
        <f t="shared" si="31"/>
        <v>4</v>
      </c>
      <c r="V58" s="24" t="s">
        <v>145</v>
      </c>
      <c r="W58" s="112"/>
      <c r="X58" s="17" t="s">
        <v>68</v>
      </c>
      <c r="Y58" s="24" t="s">
        <v>179</v>
      </c>
      <c r="Z58" s="19" t="s">
        <v>169</v>
      </c>
      <c r="AB58" s="6"/>
      <c r="AC58" s="6"/>
    </row>
    <row r="59" spans="1:29" ht="21" customHeight="1">
      <c r="A59" s="157"/>
      <c r="B59" s="160"/>
      <c r="C59" s="17"/>
      <c r="D59" s="1"/>
      <c r="E59" s="1"/>
      <c r="F59" s="3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4"/>
      <c r="X59" s="17"/>
      <c r="Y59" s="24"/>
      <c r="Z59" s="19"/>
      <c r="AA59" s="6"/>
      <c r="AB59" s="6"/>
      <c r="AC59" s="6"/>
    </row>
    <row r="60" spans="1:29" ht="21" customHeight="1">
      <c r="A60" s="157"/>
      <c r="B60" s="161"/>
      <c r="C60" s="153" t="s">
        <v>46</v>
      </c>
      <c r="D60" s="154"/>
      <c r="E60" s="154"/>
      <c r="F60" s="154"/>
      <c r="G60" s="154"/>
      <c r="H60" s="154"/>
      <c r="I60" s="154"/>
      <c r="J60" s="155"/>
      <c r="K60" s="25">
        <f>IF(SUM(K53:K59)=0,"",SUM(K53:K59))</f>
        <v>15</v>
      </c>
      <c r="L60" s="25" t="str">
        <f t="shared" ref="L60:P60" si="33">IF(SUM(L53:L59)=0,"",SUM(L53:L59))</f>
        <v/>
      </c>
      <c r="M60" s="25">
        <f>IF(SUM(M53:M59)=0,"",SUM(M53:M59))</f>
        <v>9</v>
      </c>
      <c r="N60" s="25" t="str">
        <f t="shared" si="33"/>
        <v/>
      </c>
      <c r="O60" s="25" t="str">
        <f t="shared" si="33"/>
        <v/>
      </c>
      <c r="P60" s="25" t="str">
        <f t="shared" si="33"/>
        <v/>
      </c>
      <c r="Q60" s="25">
        <f>IF(SUM(Q53:Q59)=0,"",SUM(Q53:Q59))</f>
        <v>18</v>
      </c>
      <c r="R60" s="25">
        <f t="shared" ref="R60:T60" si="34">IF(SUM(R53:R59)=0,"",SUM(R53:R59))</f>
        <v>378</v>
      </c>
      <c r="S60" s="25">
        <f t="shared" si="34"/>
        <v>372</v>
      </c>
      <c r="T60" s="25">
        <f t="shared" si="34"/>
        <v>750</v>
      </c>
      <c r="U60" s="81">
        <f>IF(SUM(U53:U59)=0,"",SUM(U53:U59))</f>
        <v>30</v>
      </c>
      <c r="V60" s="41"/>
      <c r="W60" s="41"/>
      <c r="X60" s="27"/>
      <c r="Y60" s="80"/>
      <c r="Z60" s="80" t="str">
        <f>IF(SUM(Z53:Z59)=0,"",SUM(Z53:Z59))</f>
        <v/>
      </c>
      <c r="AA60" s="6"/>
      <c r="AB60" s="6"/>
      <c r="AC60" s="6"/>
    </row>
    <row r="61" spans="1:29" ht="21" customHeight="1">
      <c r="A61" s="157"/>
      <c r="B61" s="34"/>
      <c r="C61" s="35"/>
      <c r="D61" s="35"/>
      <c r="E61" s="35"/>
      <c r="F61" s="35"/>
      <c r="G61" s="35"/>
      <c r="H61" s="36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7"/>
      <c r="W61" s="106"/>
      <c r="X61" s="38"/>
      <c r="AA61" s="32"/>
      <c r="AB61" s="32"/>
      <c r="AC61" s="32"/>
    </row>
    <row r="62" spans="1:29" ht="24" customHeight="1">
      <c r="A62" s="157"/>
      <c r="B62" s="162" t="s">
        <v>7</v>
      </c>
      <c r="C62" s="162" t="s">
        <v>8</v>
      </c>
      <c r="D62" s="151" t="s">
        <v>219</v>
      </c>
      <c r="E62" s="107"/>
      <c r="F62" s="166" t="s">
        <v>220</v>
      </c>
      <c r="G62" s="166" t="s">
        <v>9</v>
      </c>
      <c r="H62" s="167" t="s">
        <v>10</v>
      </c>
      <c r="I62" s="162" t="s">
        <v>11</v>
      </c>
      <c r="J62" s="170" t="s">
        <v>12</v>
      </c>
      <c r="K62" s="172" t="s">
        <v>13</v>
      </c>
      <c r="L62" s="173"/>
      <c r="M62" s="173"/>
      <c r="N62" s="173"/>
      <c r="O62" s="173"/>
      <c r="P62" s="174"/>
      <c r="Q62" s="168" t="s">
        <v>14</v>
      </c>
      <c r="R62" s="15" t="s">
        <v>15</v>
      </c>
      <c r="S62" s="15" t="s">
        <v>16</v>
      </c>
      <c r="T62" s="15" t="s">
        <v>17</v>
      </c>
      <c r="U62" s="175" t="s">
        <v>18</v>
      </c>
      <c r="V62" s="176" t="s">
        <v>19</v>
      </c>
      <c r="W62" s="151" t="s">
        <v>221</v>
      </c>
      <c r="X62" s="166" t="s">
        <v>20</v>
      </c>
      <c r="Y62" s="149" t="s">
        <v>181</v>
      </c>
      <c r="Z62" s="149" t="s">
        <v>167</v>
      </c>
      <c r="AA62" s="6"/>
      <c r="AB62" s="6"/>
      <c r="AC62" s="6"/>
    </row>
    <row r="63" spans="1:29" ht="21" customHeight="1">
      <c r="A63" s="157"/>
      <c r="B63" s="163"/>
      <c r="C63" s="165"/>
      <c r="D63" s="152"/>
      <c r="E63" s="108"/>
      <c r="F63" s="165"/>
      <c r="G63" s="165"/>
      <c r="H63" s="165"/>
      <c r="I63" s="165"/>
      <c r="J63" s="171"/>
      <c r="K63" s="16" t="s">
        <v>21</v>
      </c>
      <c r="L63" s="16" t="s">
        <v>22</v>
      </c>
      <c r="M63" s="16" t="s">
        <v>23</v>
      </c>
      <c r="N63" s="16" t="s">
        <v>24</v>
      </c>
      <c r="O63" s="16" t="s">
        <v>25</v>
      </c>
      <c r="P63" s="16" t="s">
        <v>26</v>
      </c>
      <c r="Q63" s="169"/>
      <c r="R63" s="15" t="s">
        <v>27</v>
      </c>
      <c r="S63" s="15" t="s">
        <v>27</v>
      </c>
      <c r="T63" s="15" t="s">
        <v>27</v>
      </c>
      <c r="U63" s="165"/>
      <c r="V63" s="171"/>
      <c r="W63" s="152"/>
      <c r="X63" s="165"/>
      <c r="Y63" s="150"/>
      <c r="Z63" s="150"/>
      <c r="AA63" s="6"/>
      <c r="AB63" s="6"/>
      <c r="AC63" s="6"/>
    </row>
    <row r="64" spans="1:29" ht="21" customHeight="1">
      <c r="A64" s="157"/>
      <c r="B64" s="159" t="s">
        <v>101</v>
      </c>
      <c r="C64" s="17">
        <v>1</v>
      </c>
      <c r="D64" s="100" t="s">
        <v>218</v>
      </c>
      <c r="E64" s="110" t="str">
        <f t="shared" ref="E64:E69" si="35">LEFT(D64,3) &amp; "-" &amp; MID(D64,4,1) &amp; "-" &amp; MID(D64,5,1) &amp; "-" &amp; MID(D64,6,3) &amp; "-" &amp; RIGHT(D64,1)</f>
        <v>ITC-2-0-012-2</v>
      </c>
      <c r="F64" s="103" t="s">
        <v>192</v>
      </c>
      <c r="G64" s="19"/>
      <c r="H64" s="39" t="s">
        <v>110</v>
      </c>
      <c r="I64" s="2" t="s">
        <v>111</v>
      </c>
      <c r="J64" s="40" t="s">
        <v>32</v>
      </c>
      <c r="K64" s="17">
        <v>3</v>
      </c>
      <c r="L64" s="17"/>
      <c r="M64" s="17"/>
      <c r="N64" s="17"/>
      <c r="O64" s="17"/>
      <c r="P64" s="17"/>
      <c r="Q64" s="17">
        <v>3</v>
      </c>
      <c r="R64" s="22">
        <f t="shared" ref="R64:R67" si="36">SUM(K64:O64)*15+Q64</f>
        <v>48</v>
      </c>
      <c r="S64" s="17">
        <v>52</v>
      </c>
      <c r="T64" s="22">
        <f t="shared" ref="T64:T67" si="37">R64+S64</f>
        <v>100</v>
      </c>
      <c r="U64" s="21">
        <f t="shared" ref="U64:U67" si="38">T64/25</f>
        <v>4</v>
      </c>
      <c r="V64" s="24" t="s">
        <v>98</v>
      </c>
      <c r="W64" s="100" t="s">
        <v>217</v>
      </c>
      <c r="X64" s="17" t="s">
        <v>95</v>
      </c>
      <c r="Y64" s="24" t="s">
        <v>175</v>
      </c>
      <c r="Z64" s="19" t="s">
        <v>33</v>
      </c>
      <c r="AB64" s="6"/>
      <c r="AC64" s="6"/>
    </row>
    <row r="65" spans="1:29" ht="21" customHeight="1">
      <c r="A65" s="157"/>
      <c r="B65" s="160"/>
      <c r="C65" s="17">
        <v>2</v>
      </c>
      <c r="D65" s="101" t="s">
        <v>268</v>
      </c>
      <c r="E65" s="101" t="str">
        <f t="shared" si="35"/>
        <v>ITC-2-2-014-0</v>
      </c>
      <c r="F65" s="101" t="s">
        <v>193</v>
      </c>
      <c r="G65" s="19"/>
      <c r="H65" s="23" t="s">
        <v>102</v>
      </c>
      <c r="I65" s="17" t="s">
        <v>103</v>
      </c>
      <c r="J65" s="17" t="s">
        <v>32</v>
      </c>
      <c r="K65" s="17">
        <v>2</v>
      </c>
      <c r="L65" s="17"/>
      <c r="M65" s="17"/>
      <c r="N65" s="17"/>
      <c r="O65" s="17"/>
      <c r="P65" s="17"/>
      <c r="Q65" s="17">
        <v>3</v>
      </c>
      <c r="R65" s="22">
        <f t="shared" si="36"/>
        <v>33</v>
      </c>
      <c r="S65" s="17">
        <v>67</v>
      </c>
      <c r="T65" s="22">
        <f t="shared" si="37"/>
        <v>100</v>
      </c>
      <c r="U65" s="21">
        <f t="shared" si="38"/>
        <v>4</v>
      </c>
      <c r="V65" s="24" t="s">
        <v>33</v>
      </c>
      <c r="W65" s="100" t="s">
        <v>224</v>
      </c>
      <c r="X65" s="17" t="s">
        <v>48</v>
      </c>
      <c r="Y65" s="24" t="s">
        <v>180</v>
      </c>
      <c r="Z65" s="19" t="s">
        <v>169</v>
      </c>
      <c r="AB65" s="6"/>
      <c r="AC65" s="6"/>
    </row>
    <row r="66" spans="1:29" ht="21" customHeight="1">
      <c r="A66" s="157"/>
      <c r="B66" s="160"/>
      <c r="C66" s="17">
        <v>3</v>
      </c>
      <c r="D66" s="111" t="s">
        <v>302</v>
      </c>
      <c r="E66" s="111" t="str">
        <f t="shared" si="35"/>
        <v>ITC-2-2-020-1</v>
      </c>
      <c r="F66" s="119" t="s">
        <v>193</v>
      </c>
      <c r="G66" s="19"/>
      <c r="H66" s="39" t="s">
        <v>297</v>
      </c>
      <c r="I66" s="133" t="s">
        <v>305</v>
      </c>
      <c r="J66" s="40" t="s">
        <v>32</v>
      </c>
      <c r="K66" s="17">
        <v>2</v>
      </c>
      <c r="L66" s="17"/>
      <c r="M66" s="17">
        <v>2</v>
      </c>
      <c r="N66" s="17"/>
      <c r="O66" s="17"/>
      <c r="P66" s="17"/>
      <c r="Q66" s="17">
        <v>3</v>
      </c>
      <c r="R66" s="22">
        <f t="shared" ref="R66" si="39">SUM(K66:O66)*15+Q66</f>
        <v>63</v>
      </c>
      <c r="S66" s="19">
        <v>87</v>
      </c>
      <c r="T66" s="22">
        <f t="shared" si="37"/>
        <v>150</v>
      </c>
      <c r="U66" s="21">
        <f t="shared" si="38"/>
        <v>6</v>
      </c>
      <c r="V66" s="24" t="s">
        <v>33</v>
      </c>
      <c r="W66" s="112" t="s">
        <v>263</v>
      </c>
      <c r="X66" s="17" t="s">
        <v>90</v>
      </c>
      <c r="Y66" s="24" t="s">
        <v>177</v>
      </c>
      <c r="Z66" s="19" t="s">
        <v>169</v>
      </c>
      <c r="AB66" s="6"/>
      <c r="AC66" s="6"/>
    </row>
    <row r="67" spans="1:29" ht="21" customHeight="1">
      <c r="A67" s="157"/>
      <c r="B67" s="160"/>
      <c r="C67" s="17">
        <v>4</v>
      </c>
      <c r="D67" s="101" t="s">
        <v>246</v>
      </c>
      <c r="E67" s="101" t="str">
        <f t="shared" si="35"/>
        <v>ITC-2-2-008-0</v>
      </c>
      <c r="F67" s="101" t="s">
        <v>193</v>
      </c>
      <c r="G67" s="19"/>
      <c r="H67" s="23" t="s">
        <v>84</v>
      </c>
      <c r="I67" s="17" t="s">
        <v>279</v>
      </c>
      <c r="J67" s="17" t="s">
        <v>32</v>
      </c>
      <c r="K67" s="17">
        <v>2</v>
      </c>
      <c r="L67" s="17"/>
      <c r="M67" s="17">
        <v>2</v>
      </c>
      <c r="N67" s="17"/>
      <c r="O67" s="17"/>
      <c r="P67" s="17"/>
      <c r="Q67" s="17">
        <v>3</v>
      </c>
      <c r="R67" s="22">
        <f t="shared" si="36"/>
        <v>63</v>
      </c>
      <c r="S67" s="17">
        <v>62</v>
      </c>
      <c r="T67" s="22">
        <f t="shared" si="37"/>
        <v>125</v>
      </c>
      <c r="U67" s="21">
        <f t="shared" si="38"/>
        <v>5</v>
      </c>
      <c r="V67" s="24" t="s">
        <v>33</v>
      </c>
      <c r="W67" s="100" t="s">
        <v>209</v>
      </c>
      <c r="X67" s="17" t="s">
        <v>69</v>
      </c>
      <c r="Y67" s="24" t="s">
        <v>178</v>
      </c>
      <c r="Z67" s="19" t="s">
        <v>169</v>
      </c>
      <c r="AB67" s="6"/>
      <c r="AC67" s="6"/>
    </row>
    <row r="68" spans="1:29" ht="21" customHeight="1">
      <c r="A68" s="157"/>
      <c r="B68" s="160"/>
      <c r="C68" s="17">
        <v>5</v>
      </c>
      <c r="D68" s="101" t="s">
        <v>270</v>
      </c>
      <c r="E68" s="101" t="str">
        <f t="shared" si="35"/>
        <v>ITC-2-2-015-0</v>
      </c>
      <c r="F68" s="101" t="s">
        <v>193</v>
      </c>
      <c r="G68" s="19"/>
      <c r="H68" s="23" t="s">
        <v>107</v>
      </c>
      <c r="I68" s="132" t="s">
        <v>108</v>
      </c>
      <c r="J68" s="17" t="s">
        <v>32</v>
      </c>
      <c r="K68" s="17">
        <v>2</v>
      </c>
      <c r="L68" s="17"/>
      <c r="M68" s="17">
        <v>2</v>
      </c>
      <c r="N68" s="17"/>
      <c r="O68" s="17"/>
      <c r="P68" s="17"/>
      <c r="Q68" s="17">
        <v>3</v>
      </c>
      <c r="R68" s="22">
        <f t="shared" ref="R68" si="40">SUM(K68:O68)*15+Q68</f>
        <v>63</v>
      </c>
      <c r="S68" s="17">
        <v>87</v>
      </c>
      <c r="T68" s="22">
        <f t="shared" ref="T68:T69" si="41">R68+S68</f>
        <v>150</v>
      </c>
      <c r="U68" s="21">
        <f t="shared" ref="U68:U69" si="42">T68/25</f>
        <v>6</v>
      </c>
      <c r="V68" s="24" t="s">
        <v>33</v>
      </c>
      <c r="W68" s="116" t="s">
        <v>315</v>
      </c>
      <c r="X68" s="17" t="s">
        <v>109</v>
      </c>
      <c r="Y68" s="24" t="s">
        <v>180</v>
      </c>
      <c r="Z68" s="19" t="s">
        <v>169</v>
      </c>
      <c r="AB68" s="6"/>
      <c r="AC68" s="6"/>
    </row>
    <row r="69" spans="1:29" ht="21" customHeight="1">
      <c r="A69" s="157"/>
      <c r="B69" s="160"/>
      <c r="C69" s="17">
        <v>6</v>
      </c>
      <c r="D69" s="101" t="s">
        <v>252</v>
      </c>
      <c r="E69" s="101" t="str">
        <f t="shared" si="35"/>
        <v>ITC-2-2-017-0</v>
      </c>
      <c r="F69" s="101" t="s">
        <v>193</v>
      </c>
      <c r="G69" s="19"/>
      <c r="H69" s="39" t="s">
        <v>280</v>
      </c>
      <c r="I69" s="1" t="s">
        <v>281</v>
      </c>
      <c r="J69" s="40" t="s">
        <v>32</v>
      </c>
      <c r="K69" s="17">
        <v>2</v>
      </c>
      <c r="L69" s="17"/>
      <c r="M69" s="17">
        <v>3</v>
      </c>
      <c r="N69" s="17"/>
      <c r="O69" s="17"/>
      <c r="P69" s="17"/>
      <c r="Q69" s="17">
        <v>3</v>
      </c>
      <c r="R69" s="22">
        <f t="shared" ref="R69" si="43">SUM(K69:O69)*15+Q69</f>
        <v>78</v>
      </c>
      <c r="S69" s="17">
        <v>47</v>
      </c>
      <c r="T69" s="22">
        <f t="shared" si="41"/>
        <v>125</v>
      </c>
      <c r="U69" s="21">
        <f t="shared" si="42"/>
        <v>5</v>
      </c>
      <c r="V69" s="24" t="s">
        <v>98</v>
      </c>
      <c r="W69" s="100" t="s">
        <v>316</v>
      </c>
      <c r="X69" s="17" t="s">
        <v>76</v>
      </c>
      <c r="Y69" s="24" t="s">
        <v>178</v>
      </c>
      <c r="Z69" s="19" t="s">
        <v>169</v>
      </c>
      <c r="AB69" s="6"/>
      <c r="AC69" s="6"/>
    </row>
    <row r="70" spans="1:29" ht="21" customHeight="1">
      <c r="A70" s="157"/>
      <c r="B70" s="160"/>
      <c r="C70" s="39"/>
      <c r="D70" s="1"/>
      <c r="E70" s="1"/>
      <c r="F70" s="3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39"/>
      <c r="X70" s="39"/>
      <c r="Y70" s="39"/>
      <c r="Z70" s="39"/>
      <c r="AA70" s="6"/>
      <c r="AB70" s="6"/>
      <c r="AC70" s="6"/>
    </row>
    <row r="71" spans="1:29" ht="21" customHeight="1">
      <c r="A71" s="158"/>
      <c r="B71" s="161"/>
      <c r="C71" s="153" t="s">
        <v>46</v>
      </c>
      <c r="D71" s="154"/>
      <c r="E71" s="154"/>
      <c r="F71" s="154"/>
      <c r="G71" s="154"/>
      <c r="H71" s="154"/>
      <c r="I71" s="154"/>
      <c r="J71" s="155"/>
      <c r="K71" s="25">
        <f>IF(SUM(K64:K70)=0,"",SUM(K64:K70))</f>
        <v>13</v>
      </c>
      <c r="L71" s="25" t="str">
        <f t="shared" ref="L71:P71" si="44">IF(SUM(L64:L70)=0,"",SUM(L64:L70))</f>
        <v/>
      </c>
      <c r="M71" s="25">
        <f>IF(SUM(M64:M70)=0,"",SUM(M64:M70))</f>
        <v>9</v>
      </c>
      <c r="N71" s="25" t="str">
        <f t="shared" si="44"/>
        <v/>
      </c>
      <c r="O71" s="25" t="str">
        <f t="shared" si="44"/>
        <v/>
      </c>
      <c r="P71" s="25" t="str">
        <f t="shared" si="44"/>
        <v/>
      </c>
      <c r="Q71" s="25">
        <f>IF(SUM(Q64:Q70)=0,"",SUM(Q64:Q70))</f>
        <v>18</v>
      </c>
      <c r="R71" s="25">
        <f t="shared" ref="R71:T71" si="45">IF(SUM(R64:R70)=0,"",SUM(R64:R70))</f>
        <v>348</v>
      </c>
      <c r="S71" s="25">
        <f t="shared" si="45"/>
        <v>402</v>
      </c>
      <c r="T71" s="25">
        <f t="shared" si="45"/>
        <v>750</v>
      </c>
      <c r="U71" s="81">
        <f>IF(SUM(U64:U70)=0,"",SUM(U64:U70))</f>
        <v>30</v>
      </c>
      <c r="V71" s="26"/>
      <c r="W71" s="26"/>
      <c r="X71" s="27"/>
      <c r="Y71" s="80"/>
      <c r="Z71" s="80" t="str">
        <f>IF(SUM(Z65:Z70)=0,"",SUM(Z65:Z70))</f>
        <v/>
      </c>
      <c r="AA71" s="6"/>
      <c r="AB71" s="6"/>
      <c r="AC71" s="6"/>
    </row>
    <row r="72" spans="1:29" ht="21" customHeight="1">
      <c r="A72" s="42"/>
      <c r="B72" s="35"/>
      <c r="C72" s="35"/>
      <c r="D72" s="35"/>
      <c r="E72" s="35"/>
      <c r="F72" s="35"/>
      <c r="G72" s="35"/>
      <c r="H72" s="36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7"/>
      <c r="W72" s="106"/>
      <c r="X72" s="38"/>
      <c r="AA72" s="32"/>
      <c r="AB72" s="32"/>
      <c r="AC72" s="32"/>
    </row>
    <row r="73" spans="1:29" ht="24" customHeight="1">
      <c r="A73" s="162" t="s">
        <v>6</v>
      </c>
      <c r="B73" s="162" t="s">
        <v>7</v>
      </c>
      <c r="C73" s="162" t="s">
        <v>8</v>
      </c>
      <c r="D73" s="151" t="s">
        <v>219</v>
      </c>
      <c r="E73" s="107"/>
      <c r="F73" s="166" t="s">
        <v>220</v>
      </c>
      <c r="G73" s="166" t="s">
        <v>9</v>
      </c>
      <c r="H73" s="167" t="s">
        <v>10</v>
      </c>
      <c r="I73" s="162" t="s">
        <v>11</v>
      </c>
      <c r="J73" s="170" t="s">
        <v>12</v>
      </c>
      <c r="K73" s="172" t="s">
        <v>13</v>
      </c>
      <c r="L73" s="173"/>
      <c r="M73" s="173"/>
      <c r="N73" s="173"/>
      <c r="O73" s="173"/>
      <c r="P73" s="174"/>
      <c r="Q73" s="168" t="s">
        <v>14</v>
      </c>
      <c r="R73" s="15" t="s">
        <v>15</v>
      </c>
      <c r="S73" s="15" t="s">
        <v>16</v>
      </c>
      <c r="T73" s="15" t="s">
        <v>17</v>
      </c>
      <c r="U73" s="175" t="s">
        <v>18</v>
      </c>
      <c r="V73" s="176" t="s">
        <v>19</v>
      </c>
      <c r="W73" s="151" t="s">
        <v>221</v>
      </c>
      <c r="X73" s="166" t="s">
        <v>20</v>
      </c>
      <c r="Y73" s="149" t="s">
        <v>181</v>
      </c>
      <c r="Z73" s="149" t="s">
        <v>167</v>
      </c>
      <c r="AA73" s="6"/>
      <c r="AB73" s="6"/>
      <c r="AC73" s="6"/>
    </row>
    <row r="74" spans="1:29" ht="21" customHeight="1">
      <c r="A74" s="165"/>
      <c r="B74" s="163"/>
      <c r="C74" s="165"/>
      <c r="D74" s="152"/>
      <c r="E74" s="120"/>
      <c r="F74" s="165"/>
      <c r="G74" s="165"/>
      <c r="H74" s="165"/>
      <c r="I74" s="165"/>
      <c r="J74" s="171"/>
      <c r="K74" s="16" t="s">
        <v>21</v>
      </c>
      <c r="L74" s="16" t="s">
        <v>22</v>
      </c>
      <c r="M74" s="16" t="s">
        <v>23</v>
      </c>
      <c r="N74" s="16" t="s">
        <v>24</v>
      </c>
      <c r="O74" s="16" t="s">
        <v>25</v>
      </c>
      <c r="P74" s="16" t="s">
        <v>26</v>
      </c>
      <c r="Q74" s="169"/>
      <c r="R74" s="15" t="s">
        <v>27</v>
      </c>
      <c r="S74" s="15" t="s">
        <v>27</v>
      </c>
      <c r="T74" s="15" t="s">
        <v>27</v>
      </c>
      <c r="U74" s="165"/>
      <c r="V74" s="171"/>
      <c r="W74" s="152"/>
      <c r="X74" s="165"/>
      <c r="Y74" s="150"/>
      <c r="Z74" s="150"/>
      <c r="AA74" s="6"/>
      <c r="AB74" s="6"/>
      <c r="AC74" s="6"/>
    </row>
    <row r="75" spans="1:29" ht="21" customHeight="1">
      <c r="A75" s="156" t="s">
        <v>113</v>
      </c>
      <c r="B75" s="159" t="s">
        <v>114</v>
      </c>
      <c r="C75" s="17">
        <v>1</v>
      </c>
      <c r="D75" s="100" t="s">
        <v>199</v>
      </c>
      <c r="E75" s="100" t="str">
        <f t="shared" ref="E75:E80" si="46">LEFT(D75,3) &amp; "-" &amp; MID(D75,4,1) &amp; "-" &amp; MID(D75,5,1) &amp; "-" &amp; MID(D75,6,3) &amp; "-" &amp; RIGHT(D75,1)</f>
        <v>ITC-2-0-013-1</v>
      </c>
      <c r="F75" s="118" t="s">
        <v>192</v>
      </c>
      <c r="G75" s="19"/>
      <c r="H75" s="39" t="s">
        <v>117</v>
      </c>
      <c r="I75" s="2" t="s">
        <v>118</v>
      </c>
      <c r="J75" s="40" t="s">
        <v>32</v>
      </c>
      <c r="K75" s="17">
        <v>1</v>
      </c>
      <c r="L75" s="17"/>
      <c r="M75" s="17">
        <v>2</v>
      </c>
      <c r="N75" s="17"/>
      <c r="O75" s="17"/>
      <c r="P75" s="17"/>
      <c r="Q75" s="17">
        <v>3</v>
      </c>
      <c r="R75" s="22">
        <f>SUM(K75:O75)*15+Q75</f>
        <v>48</v>
      </c>
      <c r="S75" s="19">
        <v>52</v>
      </c>
      <c r="T75" s="22">
        <f>R75+S75</f>
        <v>100</v>
      </c>
      <c r="U75" s="21">
        <f>T75/25</f>
        <v>4</v>
      </c>
      <c r="V75" s="24" t="s">
        <v>33</v>
      </c>
      <c r="W75" s="24"/>
      <c r="X75" s="17"/>
      <c r="Y75" s="24" t="s">
        <v>239</v>
      </c>
      <c r="Z75" s="19" t="s">
        <v>33</v>
      </c>
      <c r="AB75" s="6"/>
      <c r="AC75" s="6"/>
    </row>
    <row r="76" spans="1:29" ht="21" customHeight="1">
      <c r="A76" s="157"/>
      <c r="B76" s="160"/>
      <c r="C76" s="17">
        <v>2</v>
      </c>
      <c r="D76" s="101" t="s">
        <v>300</v>
      </c>
      <c r="E76" s="111" t="str">
        <f t="shared" si="46"/>
        <v>ITC-2-2-016-0</v>
      </c>
      <c r="F76" s="119" t="s">
        <v>193</v>
      </c>
      <c r="G76" s="19"/>
      <c r="H76" s="39" t="s">
        <v>282</v>
      </c>
      <c r="I76" s="1" t="s">
        <v>112</v>
      </c>
      <c r="J76" s="40" t="s">
        <v>32</v>
      </c>
      <c r="K76" s="17">
        <v>2</v>
      </c>
      <c r="L76" s="17"/>
      <c r="M76" s="17">
        <v>2</v>
      </c>
      <c r="N76" s="17"/>
      <c r="O76" s="17"/>
      <c r="P76" s="17"/>
      <c r="Q76" s="17">
        <v>3</v>
      </c>
      <c r="R76" s="22">
        <f t="shared" ref="R76:R78" si="47">SUM(K76:O76)*15+Q76</f>
        <v>63</v>
      </c>
      <c r="S76" s="19">
        <v>62</v>
      </c>
      <c r="T76" s="22">
        <f t="shared" ref="T76:T79" si="48">R76+S76</f>
        <v>125</v>
      </c>
      <c r="U76" s="21">
        <f t="shared" ref="U76:U79" si="49">T76/25</f>
        <v>5</v>
      </c>
      <c r="V76" s="24" t="s">
        <v>98</v>
      </c>
      <c r="W76" s="116" t="s">
        <v>240</v>
      </c>
      <c r="X76" s="17" t="s">
        <v>158</v>
      </c>
      <c r="Y76" s="24" t="s">
        <v>177</v>
      </c>
      <c r="Z76" s="19" t="s">
        <v>169</v>
      </c>
      <c r="AB76" s="6"/>
      <c r="AC76" s="6"/>
    </row>
    <row r="77" spans="1:29" ht="21" customHeight="1">
      <c r="A77" s="157"/>
      <c r="B77" s="160"/>
      <c r="C77" s="17">
        <v>3</v>
      </c>
      <c r="D77" s="111" t="s">
        <v>308</v>
      </c>
      <c r="E77" s="111" t="str">
        <f t="shared" si="46"/>
        <v>ITC-2-2-021-0</v>
      </c>
      <c r="F77" s="119" t="s">
        <v>193</v>
      </c>
      <c r="G77" s="19"/>
      <c r="H77" s="39" t="s">
        <v>299</v>
      </c>
      <c r="I77" s="17" t="s">
        <v>307</v>
      </c>
      <c r="J77" s="40" t="s">
        <v>32</v>
      </c>
      <c r="K77" s="17">
        <v>2</v>
      </c>
      <c r="L77" s="17"/>
      <c r="M77" s="17">
        <v>2</v>
      </c>
      <c r="N77" s="17"/>
      <c r="O77" s="17"/>
      <c r="P77" s="17"/>
      <c r="Q77" s="17">
        <v>3</v>
      </c>
      <c r="R77" s="22">
        <f>SUM(K77:O77)*15+Q77</f>
        <v>63</v>
      </c>
      <c r="S77" s="19">
        <v>87</v>
      </c>
      <c r="T77" s="22">
        <f t="shared" si="48"/>
        <v>150</v>
      </c>
      <c r="U77" s="21">
        <f t="shared" si="49"/>
        <v>6</v>
      </c>
      <c r="V77" s="24" t="s">
        <v>33</v>
      </c>
      <c r="W77" s="101" t="s">
        <v>317</v>
      </c>
      <c r="X77" s="17" t="s">
        <v>159</v>
      </c>
      <c r="Y77" s="24" t="s">
        <v>178</v>
      </c>
      <c r="Z77" s="19" t="s">
        <v>169</v>
      </c>
      <c r="AB77" s="6"/>
      <c r="AC77" s="6"/>
    </row>
    <row r="78" spans="1:29" ht="21" customHeight="1">
      <c r="A78" s="157"/>
      <c r="B78" s="160"/>
      <c r="C78" s="17">
        <v>4</v>
      </c>
      <c r="D78" s="111" t="s">
        <v>309</v>
      </c>
      <c r="E78" s="111" t="str">
        <f t="shared" si="46"/>
        <v>ITC-2-2-019-0</v>
      </c>
      <c r="F78" s="119" t="s">
        <v>193</v>
      </c>
      <c r="G78" s="19"/>
      <c r="H78" s="39" t="s">
        <v>312</v>
      </c>
      <c r="I78" s="2" t="s">
        <v>260</v>
      </c>
      <c r="J78" s="40" t="s">
        <v>32</v>
      </c>
      <c r="K78" s="17">
        <v>2</v>
      </c>
      <c r="L78" s="17"/>
      <c r="M78" s="17">
        <v>2</v>
      </c>
      <c r="N78" s="17"/>
      <c r="O78" s="17"/>
      <c r="P78" s="17"/>
      <c r="Q78" s="17">
        <v>3</v>
      </c>
      <c r="R78" s="22">
        <f t="shared" si="47"/>
        <v>63</v>
      </c>
      <c r="S78" s="19">
        <v>37</v>
      </c>
      <c r="T78" s="22">
        <f t="shared" si="48"/>
        <v>100</v>
      </c>
      <c r="U78" s="21">
        <f t="shared" si="49"/>
        <v>4</v>
      </c>
      <c r="V78" s="24" t="s">
        <v>98</v>
      </c>
      <c r="W78" s="101" t="s">
        <v>269</v>
      </c>
      <c r="X78" s="17" t="s">
        <v>106</v>
      </c>
      <c r="Y78" s="24" t="s">
        <v>180</v>
      </c>
      <c r="Z78" s="19" t="s">
        <v>169</v>
      </c>
      <c r="AB78" s="6"/>
      <c r="AC78" s="6"/>
    </row>
    <row r="79" spans="1:29" ht="21" customHeight="1">
      <c r="A79" s="157"/>
      <c r="B79" s="160"/>
      <c r="C79" s="17">
        <v>5</v>
      </c>
      <c r="D79" s="111" t="s">
        <v>306</v>
      </c>
      <c r="E79" s="111" t="str">
        <f t="shared" si="46"/>
        <v>ITC-2-2-020-2</v>
      </c>
      <c r="F79" s="119" t="s">
        <v>193</v>
      </c>
      <c r="G79" s="19"/>
      <c r="H79" s="39" t="s">
        <v>298</v>
      </c>
      <c r="I79" s="133" t="s">
        <v>304</v>
      </c>
      <c r="J79" s="1" t="s">
        <v>32</v>
      </c>
      <c r="K79" s="1">
        <v>2</v>
      </c>
      <c r="L79" s="1"/>
      <c r="M79" s="1">
        <v>2</v>
      </c>
      <c r="N79" s="1"/>
      <c r="O79" s="1"/>
      <c r="P79" s="1"/>
      <c r="Q79" s="1">
        <v>3</v>
      </c>
      <c r="R79" s="22">
        <f t="shared" ref="R79" si="50">SUM(K79:O79)*15+Q79</f>
        <v>63</v>
      </c>
      <c r="S79" s="19">
        <v>62</v>
      </c>
      <c r="T79" s="22">
        <f t="shared" si="48"/>
        <v>125</v>
      </c>
      <c r="U79" s="21">
        <f t="shared" si="49"/>
        <v>5</v>
      </c>
      <c r="V79" s="24" t="s">
        <v>33</v>
      </c>
      <c r="W79" s="111" t="s">
        <v>302</v>
      </c>
      <c r="X79" s="17" t="s">
        <v>53</v>
      </c>
      <c r="Y79" s="24" t="s">
        <v>177</v>
      </c>
      <c r="Z79" s="19" t="s">
        <v>169</v>
      </c>
      <c r="AB79" s="6"/>
      <c r="AC79" s="6"/>
    </row>
    <row r="80" spans="1:29" ht="21" customHeight="1">
      <c r="A80" s="157"/>
      <c r="B80" s="160"/>
      <c r="C80" s="17">
        <v>6</v>
      </c>
      <c r="D80" s="111" t="s">
        <v>301</v>
      </c>
      <c r="E80" s="111" t="str">
        <f t="shared" si="46"/>
        <v>ITC-2-2-018-0</v>
      </c>
      <c r="F80" s="119" t="s">
        <v>193</v>
      </c>
      <c r="G80" s="19"/>
      <c r="H80" s="134" t="s">
        <v>285</v>
      </c>
      <c r="I80" s="2" t="s">
        <v>286</v>
      </c>
      <c r="J80" s="2" t="s">
        <v>32</v>
      </c>
      <c r="K80" s="2">
        <v>3</v>
      </c>
      <c r="L80" s="2"/>
      <c r="M80" s="2">
        <v>2</v>
      </c>
      <c r="N80" s="2"/>
      <c r="O80" s="2"/>
      <c r="P80" s="2"/>
      <c r="Q80" s="2">
        <v>3</v>
      </c>
      <c r="R80" s="22">
        <f t="shared" ref="R80" si="51">SUM(K80:O80)*15+Q80</f>
        <v>78</v>
      </c>
      <c r="S80" s="19">
        <v>72</v>
      </c>
      <c r="T80" s="22">
        <f t="shared" ref="T80" si="52">R80+S80</f>
        <v>150</v>
      </c>
      <c r="U80" s="21">
        <f t="shared" ref="U80" si="53">T80/25</f>
        <v>6</v>
      </c>
      <c r="V80" s="24" t="s">
        <v>33</v>
      </c>
      <c r="W80" s="101" t="s">
        <v>267</v>
      </c>
      <c r="X80" s="17" t="s">
        <v>106</v>
      </c>
      <c r="Y80" s="24" t="s">
        <v>180</v>
      </c>
      <c r="Z80" s="19" t="s">
        <v>169</v>
      </c>
      <c r="AB80" s="6"/>
      <c r="AC80" s="6"/>
    </row>
    <row r="81" spans="1:29" ht="21" customHeight="1">
      <c r="A81" s="157"/>
      <c r="B81" s="160"/>
      <c r="C81" s="17"/>
      <c r="D81" s="17"/>
      <c r="E81" s="109"/>
      <c r="F81" s="17"/>
      <c r="G81" s="19"/>
      <c r="H81" s="39"/>
      <c r="I81" s="85"/>
      <c r="J81" s="40"/>
      <c r="K81" s="17"/>
      <c r="L81" s="17"/>
      <c r="M81" s="17"/>
      <c r="N81" s="17"/>
      <c r="O81" s="17"/>
      <c r="P81" s="17"/>
      <c r="Q81" s="17"/>
      <c r="R81" s="22"/>
      <c r="S81" s="19"/>
      <c r="T81" s="20"/>
      <c r="U81" s="21"/>
      <c r="V81" s="24"/>
      <c r="W81" s="24"/>
      <c r="X81" s="17"/>
      <c r="Y81" s="24"/>
      <c r="Z81" s="19"/>
      <c r="AA81" s="6"/>
      <c r="AB81" s="6"/>
      <c r="AC81" s="6"/>
    </row>
    <row r="82" spans="1:29" ht="21" customHeight="1">
      <c r="A82" s="157"/>
      <c r="B82" s="161"/>
      <c r="C82" s="153" t="s">
        <v>46</v>
      </c>
      <c r="D82" s="154"/>
      <c r="E82" s="154"/>
      <c r="F82" s="154"/>
      <c r="G82" s="154"/>
      <c r="H82" s="154"/>
      <c r="I82" s="154"/>
      <c r="J82" s="155"/>
      <c r="K82" s="25">
        <f>IF(SUM(K75:K81)=0,"",SUM(K75:K81))</f>
        <v>12</v>
      </c>
      <c r="L82" s="25" t="str">
        <f t="shared" ref="L82:P82" si="54">IF(SUM(L75:L81)=0,"",SUM(L75:L81))</f>
        <v/>
      </c>
      <c r="M82" s="25">
        <f>IF(SUM(M75:M81)=0,"",SUM(M75:M81))</f>
        <v>12</v>
      </c>
      <c r="N82" s="25" t="str">
        <f t="shared" si="54"/>
        <v/>
      </c>
      <c r="O82" s="25" t="str">
        <f t="shared" si="54"/>
        <v/>
      </c>
      <c r="P82" s="25" t="str">
        <f t="shared" si="54"/>
        <v/>
      </c>
      <c r="Q82" s="25">
        <f>IF(SUM(Q75:Q81)=0,"",SUM(Q75:Q81))</f>
        <v>18</v>
      </c>
      <c r="R82" s="25">
        <f t="shared" ref="R82:T82" si="55">IF(SUM(R75:R81)=0,"",SUM(R75:R81))</f>
        <v>378</v>
      </c>
      <c r="S82" s="25">
        <f t="shared" si="55"/>
        <v>372</v>
      </c>
      <c r="T82" s="25">
        <f t="shared" si="55"/>
        <v>750</v>
      </c>
      <c r="U82" s="81">
        <f>IF(SUM(U75:U81)=0,"",SUM(U75:U81))</f>
        <v>30</v>
      </c>
      <c r="V82" s="26"/>
      <c r="W82" s="26"/>
      <c r="X82" s="27"/>
      <c r="Y82" s="80"/>
      <c r="Z82" s="80" t="str">
        <f>IF(SUM(Z69:Z81)=0,"",SUM(Z69:Z81))</f>
        <v/>
      </c>
      <c r="AA82" s="6"/>
      <c r="AB82" s="6"/>
      <c r="AC82" s="6"/>
    </row>
    <row r="83" spans="1:29" ht="21" customHeight="1">
      <c r="A83" s="157"/>
      <c r="B83" s="35"/>
      <c r="C83" s="35"/>
      <c r="D83" s="35"/>
      <c r="E83" s="35"/>
      <c r="F83" s="35"/>
      <c r="G83" s="35"/>
      <c r="H83" s="36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7"/>
      <c r="W83" s="106"/>
      <c r="X83" s="38"/>
      <c r="Y83" s="82"/>
      <c r="Z83" s="32"/>
      <c r="AA83" s="32"/>
      <c r="AB83" s="32"/>
      <c r="AC83" s="32"/>
    </row>
    <row r="84" spans="1:29" ht="24" customHeight="1">
      <c r="A84" s="157"/>
      <c r="B84" s="162" t="s">
        <v>7</v>
      </c>
      <c r="C84" s="162" t="s">
        <v>8</v>
      </c>
      <c r="D84" s="151" t="s">
        <v>219</v>
      </c>
      <c r="E84" s="107"/>
      <c r="F84" s="166" t="s">
        <v>220</v>
      </c>
      <c r="G84" s="166" t="s">
        <v>9</v>
      </c>
      <c r="H84" s="167" t="s">
        <v>10</v>
      </c>
      <c r="I84" s="162" t="s">
        <v>11</v>
      </c>
      <c r="J84" s="170" t="s">
        <v>12</v>
      </c>
      <c r="K84" s="172" t="s">
        <v>13</v>
      </c>
      <c r="L84" s="173"/>
      <c r="M84" s="173"/>
      <c r="N84" s="173"/>
      <c r="O84" s="173"/>
      <c r="P84" s="174"/>
      <c r="Q84" s="168" t="s">
        <v>14</v>
      </c>
      <c r="R84" s="15" t="s">
        <v>15</v>
      </c>
      <c r="S84" s="15" t="s">
        <v>16</v>
      </c>
      <c r="T84" s="15" t="s">
        <v>17</v>
      </c>
      <c r="U84" s="175" t="s">
        <v>18</v>
      </c>
      <c r="V84" s="176" t="s">
        <v>19</v>
      </c>
      <c r="W84" s="151" t="s">
        <v>221</v>
      </c>
      <c r="X84" s="166" t="s">
        <v>20</v>
      </c>
      <c r="Y84" s="149" t="s">
        <v>181</v>
      </c>
      <c r="Z84" s="149" t="s">
        <v>167</v>
      </c>
      <c r="AA84" s="6"/>
      <c r="AB84" s="6"/>
      <c r="AC84" s="6"/>
    </row>
    <row r="85" spans="1:29" ht="21" customHeight="1">
      <c r="A85" s="157"/>
      <c r="B85" s="163"/>
      <c r="C85" s="165"/>
      <c r="D85" s="152"/>
      <c r="E85" s="108"/>
      <c r="F85" s="165"/>
      <c r="G85" s="165"/>
      <c r="H85" s="165"/>
      <c r="I85" s="165"/>
      <c r="J85" s="171"/>
      <c r="K85" s="16" t="s">
        <v>21</v>
      </c>
      <c r="L85" s="16" t="s">
        <v>22</v>
      </c>
      <c r="M85" s="16" t="s">
        <v>23</v>
      </c>
      <c r="N85" s="16" t="s">
        <v>24</v>
      </c>
      <c r="O85" s="16" t="s">
        <v>25</v>
      </c>
      <c r="P85" s="16" t="s">
        <v>26</v>
      </c>
      <c r="Q85" s="169"/>
      <c r="R85" s="15" t="s">
        <v>27</v>
      </c>
      <c r="S85" s="15" t="s">
        <v>27</v>
      </c>
      <c r="T85" s="15" t="s">
        <v>27</v>
      </c>
      <c r="U85" s="165"/>
      <c r="V85" s="171"/>
      <c r="W85" s="152"/>
      <c r="X85" s="165"/>
      <c r="Y85" s="150"/>
      <c r="Z85" s="150"/>
      <c r="AA85" s="6"/>
      <c r="AB85" s="6"/>
      <c r="AC85" s="6"/>
    </row>
    <row r="86" spans="1:29" ht="21" customHeight="1">
      <c r="A86" s="157"/>
      <c r="B86" s="159" t="s">
        <v>119</v>
      </c>
      <c r="C86" s="17">
        <v>1</v>
      </c>
      <c r="D86" s="100" t="s">
        <v>197</v>
      </c>
      <c r="E86" s="110" t="str">
        <f t="shared" ref="E86:E91" si="56">LEFT(D86,3) &amp; "-" &amp; MID(D86,4,1) &amp; "-" &amp; MID(D86,5,1) &amp; "-" &amp; MID(D86,6,3) &amp; "-" &amp; RIGHT(D86,1)</f>
        <v>ITC-2-0-013-2</v>
      </c>
      <c r="F86" s="103" t="s">
        <v>192</v>
      </c>
      <c r="G86" s="19"/>
      <c r="H86" s="39" t="s">
        <v>127</v>
      </c>
      <c r="I86" s="1" t="s">
        <v>128</v>
      </c>
      <c r="J86" s="1" t="s">
        <v>32</v>
      </c>
      <c r="K86" s="1">
        <v>1</v>
      </c>
      <c r="L86" s="1"/>
      <c r="M86" s="1">
        <v>2</v>
      </c>
      <c r="N86" s="1"/>
      <c r="O86" s="1"/>
      <c r="P86" s="1"/>
      <c r="Q86" s="1">
        <v>3</v>
      </c>
      <c r="R86" s="22">
        <f>SUM(K86:O86)*15+Q86</f>
        <v>48</v>
      </c>
      <c r="S86" s="19">
        <v>52</v>
      </c>
      <c r="T86" s="22">
        <f>R86+S86</f>
        <v>100</v>
      </c>
      <c r="U86" s="21">
        <f>T86/25</f>
        <v>4</v>
      </c>
      <c r="V86" s="24" t="s">
        <v>33</v>
      </c>
      <c r="W86" s="100" t="s">
        <v>199</v>
      </c>
      <c r="X86" s="17" t="s">
        <v>116</v>
      </c>
      <c r="Y86" s="24" t="s">
        <v>239</v>
      </c>
      <c r="Z86" s="19" t="s">
        <v>33</v>
      </c>
      <c r="AB86" s="6"/>
      <c r="AC86" s="6"/>
    </row>
    <row r="87" spans="1:29" ht="21" customHeight="1">
      <c r="A87" s="157"/>
      <c r="B87" s="160"/>
      <c r="C87" s="17">
        <v>2</v>
      </c>
      <c r="D87" s="101" t="s">
        <v>255</v>
      </c>
      <c r="E87" s="101" t="str">
        <f t="shared" si="56"/>
        <v>ITC-2-2-023-0</v>
      </c>
      <c r="F87" s="101" t="s">
        <v>193</v>
      </c>
      <c r="G87" s="19"/>
      <c r="H87" s="39" t="s">
        <v>122</v>
      </c>
      <c r="I87" s="1" t="s">
        <v>123</v>
      </c>
      <c r="J87" s="40" t="s">
        <v>32</v>
      </c>
      <c r="K87" s="17">
        <v>2</v>
      </c>
      <c r="L87" s="17"/>
      <c r="M87" s="17">
        <v>2</v>
      </c>
      <c r="N87" s="17"/>
      <c r="O87" s="17"/>
      <c r="P87" s="17"/>
      <c r="Q87" s="17">
        <v>3</v>
      </c>
      <c r="R87" s="22">
        <f t="shared" ref="R87" si="57">SUM(K87:O87)*15+Q87</f>
        <v>63</v>
      </c>
      <c r="S87" s="19">
        <v>62</v>
      </c>
      <c r="T87" s="22">
        <f t="shared" ref="T87" si="58">R87+S87</f>
        <v>125</v>
      </c>
      <c r="U87" s="21">
        <f t="shared" ref="U87" si="59">T87/25</f>
        <v>5</v>
      </c>
      <c r="V87" s="24" t="s">
        <v>98</v>
      </c>
      <c r="W87" s="101" t="s">
        <v>318</v>
      </c>
      <c r="X87" s="17" t="s">
        <v>124</v>
      </c>
      <c r="Y87" s="24" t="s">
        <v>180</v>
      </c>
      <c r="Z87" s="19" t="s">
        <v>169</v>
      </c>
      <c r="AB87" s="6"/>
      <c r="AC87" s="6"/>
    </row>
    <row r="88" spans="1:29" ht="21" customHeight="1">
      <c r="A88" s="157"/>
      <c r="B88" s="160"/>
      <c r="C88" s="17">
        <v>3</v>
      </c>
      <c r="D88" s="101" t="s">
        <v>271</v>
      </c>
      <c r="E88" s="101" t="str">
        <f t="shared" si="56"/>
        <v>ITC-2-2-022-0</v>
      </c>
      <c r="F88" s="101" t="s">
        <v>193</v>
      </c>
      <c r="G88" s="19"/>
      <c r="H88" s="39" t="s">
        <v>120</v>
      </c>
      <c r="I88" s="1" t="s">
        <v>238</v>
      </c>
      <c r="J88" s="40" t="s">
        <v>32</v>
      </c>
      <c r="K88" s="17">
        <v>2</v>
      </c>
      <c r="L88" s="17"/>
      <c r="M88" s="17">
        <v>2</v>
      </c>
      <c r="N88" s="17"/>
      <c r="O88" s="17"/>
      <c r="P88" s="17"/>
      <c r="Q88" s="17">
        <v>3</v>
      </c>
      <c r="R88" s="22">
        <f>SUM(K88:O88)*15+Q88</f>
        <v>63</v>
      </c>
      <c r="S88" s="19">
        <v>62</v>
      </c>
      <c r="T88" s="22">
        <f>R88+S88</f>
        <v>125</v>
      </c>
      <c r="U88" s="21">
        <f>T88/25</f>
        <v>5</v>
      </c>
      <c r="V88" s="24" t="s">
        <v>33</v>
      </c>
      <c r="W88" s="101" t="s">
        <v>265</v>
      </c>
      <c r="X88" s="17" t="s">
        <v>121</v>
      </c>
      <c r="Y88" s="24" t="s">
        <v>180</v>
      </c>
      <c r="Z88" s="19" t="s">
        <v>169</v>
      </c>
      <c r="AB88" s="6"/>
      <c r="AC88" s="6"/>
    </row>
    <row r="89" spans="1:29" ht="21" customHeight="1">
      <c r="A89" s="157"/>
      <c r="B89" s="160"/>
      <c r="C89" s="17">
        <v>4</v>
      </c>
      <c r="D89" s="112" t="s">
        <v>272</v>
      </c>
      <c r="E89" s="101" t="str">
        <f t="shared" si="56"/>
        <v>ITC-2-2-006-0</v>
      </c>
      <c r="F89" s="119" t="s">
        <v>193</v>
      </c>
      <c r="G89" s="19" t="s">
        <v>68</v>
      </c>
      <c r="H89" s="39" t="s">
        <v>249</v>
      </c>
      <c r="I89" s="126" t="s">
        <v>250</v>
      </c>
      <c r="J89" s="17" t="s">
        <v>32</v>
      </c>
      <c r="K89" s="17">
        <v>2</v>
      </c>
      <c r="L89" s="17"/>
      <c r="M89" s="17">
        <v>2</v>
      </c>
      <c r="N89" s="17"/>
      <c r="O89" s="17"/>
      <c r="P89" s="17"/>
      <c r="Q89" s="17">
        <v>3</v>
      </c>
      <c r="R89" s="22">
        <f t="shared" ref="R89" si="60">SUM(K89:O89)*15+Q89</f>
        <v>63</v>
      </c>
      <c r="S89" s="19">
        <v>62</v>
      </c>
      <c r="T89" s="20">
        <f t="shared" ref="T89" si="61">R89+S89</f>
        <v>125</v>
      </c>
      <c r="U89" s="21">
        <f t="shared" ref="U89" si="62">T89/25</f>
        <v>5</v>
      </c>
      <c r="V89" s="18" t="s">
        <v>33</v>
      </c>
      <c r="W89" s="101" t="s">
        <v>311</v>
      </c>
      <c r="X89" s="17" t="s">
        <v>99</v>
      </c>
      <c r="Y89" s="24" t="s">
        <v>179</v>
      </c>
      <c r="Z89" s="19" t="s">
        <v>169</v>
      </c>
      <c r="AB89" s="6"/>
      <c r="AC89" s="6"/>
    </row>
    <row r="90" spans="1:29" ht="21" customHeight="1">
      <c r="A90" s="157"/>
      <c r="B90" s="160"/>
      <c r="C90" s="17">
        <v>5</v>
      </c>
      <c r="D90" s="101" t="s">
        <v>251</v>
      </c>
      <c r="E90" s="101" t="str">
        <f t="shared" si="56"/>
        <v>ITC-2-2-013-0</v>
      </c>
      <c r="F90" s="101" t="s">
        <v>193</v>
      </c>
      <c r="G90" s="19"/>
      <c r="H90" s="18" t="s">
        <v>288</v>
      </c>
      <c r="I90" s="1" t="s">
        <v>289</v>
      </c>
      <c r="J90" s="1" t="s">
        <v>32</v>
      </c>
      <c r="K90" s="1">
        <v>2</v>
      </c>
      <c r="L90" s="1"/>
      <c r="M90" s="1">
        <v>2</v>
      </c>
      <c r="N90" s="1"/>
      <c r="O90" s="1"/>
      <c r="P90" s="1"/>
      <c r="Q90" s="1">
        <v>3</v>
      </c>
      <c r="R90" s="22">
        <f t="shared" ref="R90:R91" si="63">SUM(K90:O90)*15+Q90</f>
        <v>63</v>
      </c>
      <c r="S90" s="19">
        <v>62</v>
      </c>
      <c r="T90" s="22">
        <f t="shared" ref="T90:T91" si="64">R90+S90</f>
        <v>125</v>
      </c>
      <c r="U90" s="21">
        <f t="shared" ref="U90:U91" si="65">T90/25</f>
        <v>5</v>
      </c>
      <c r="V90" s="24" t="s">
        <v>98</v>
      </c>
      <c r="W90" s="101" t="s">
        <v>300</v>
      </c>
      <c r="X90" s="17" t="s">
        <v>126</v>
      </c>
      <c r="Y90" s="24" t="s">
        <v>177</v>
      </c>
      <c r="Z90" s="19" t="s">
        <v>169</v>
      </c>
      <c r="AB90" s="6"/>
      <c r="AC90" s="6"/>
    </row>
    <row r="91" spans="1:29" ht="21" customHeight="1">
      <c r="A91" s="157"/>
      <c r="B91" s="160"/>
      <c r="C91" s="17">
        <v>6</v>
      </c>
      <c r="D91" s="101" t="s">
        <v>303</v>
      </c>
      <c r="E91" s="101" t="str">
        <f t="shared" si="56"/>
        <v>ITC-2-2-024-0</v>
      </c>
      <c r="F91" s="101" t="s">
        <v>193</v>
      </c>
      <c r="G91" s="19"/>
      <c r="H91" s="39" t="s">
        <v>253</v>
      </c>
      <c r="I91" s="126" t="s">
        <v>254</v>
      </c>
      <c r="J91" s="1" t="s">
        <v>32</v>
      </c>
      <c r="K91" s="1">
        <v>3</v>
      </c>
      <c r="L91" s="1"/>
      <c r="M91" s="1">
        <v>2</v>
      </c>
      <c r="N91" s="1"/>
      <c r="O91" s="1"/>
      <c r="P91" s="1"/>
      <c r="Q91" s="1">
        <v>3</v>
      </c>
      <c r="R91" s="22">
        <f t="shared" si="63"/>
        <v>78</v>
      </c>
      <c r="S91" s="19">
        <v>72</v>
      </c>
      <c r="T91" s="22">
        <f t="shared" si="64"/>
        <v>150</v>
      </c>
      <c r="U91" s="21">
        <f t="shared" si="65"/>
        <v>6</v>
      </c>
      <c r="V91" s="24" t="s">
        <v>33</v>
      </c>
      <c r="W91" s="101" t="s">
        <v>317</v>
      </c>
      <c r="X91" s="17" t="s">
        <v>125</v>
      </c>
      <c r="Y91" s="24" t="s">
        <v>180</v>
      </c>
      <c r="Z91" s="19" t="s">
        <v>169</v>
      </c>
      <c r="AB91" s="6"/>
      <c r="AC91" s="6"/>
    </row>
    <row r="92" spans="1:29" ht="21" customHeight="1">
      <c r="A92" s="157"/>
      <c r="B92" s="160"/>
      <c r="C92" s="17"/>
      <c r="D92" s="17"/>
      <c r="E92" s="17"/>
      <c r="F92" s="17"/>
      <c r="G92" s="19"/>
      <c r="H92" s="39"/>
      <c r="I92" s="86"/>
      <c r="J92" s="40"/>
      <c r="K92" s="17"/>
      <c r="L92" s="17"/>
      <c r="M92" s="17"/>
      <c r="N92" s="17"/>
      <c r="O92" s="17"/>
      <c r="P92" s="17"/>
      <c r="Q92" s="17"/>
      <c r="R92" s="22"/>
      <c r="S92" s="19"/>
      <c r="T92" s="20"/>
      <c r="U92" s="21"/>
      <c r="V92" s="24"/>
      <c r="W92" s="24"/>
      <c r="X92" s="17"/>
      <c r="Y92" s="24"/>
      <c r="Z92" s="19"/>
      <c r="AA92" s="6"/>
      <c r="AB92" s="6"/>
      <c r="AC92" s="6"/>
    </row>
    <row r="93" spans="1:29" ht="21" customHeight="1">
      <c r="A93" s="158"/>
      <c r="B93" s="161"/>
      <c r="C93" s="153" t="s">
        <v>46</v>
      </c>
      <c r="D93" s="154"/>
      <c r="E93" s="154"/>
      <c r="F93" s="154"/>
      <c r="G93" s="154"/>
      <c r="H93" s="154"/>
      <c r="I93" s="154"/>
      <c r="J93" s="155"/>
      <c r="K93" s="25">
        <f>IF(SUM(K86:K92)=0,"",SUM(K86:K92))</f>
        <v>12</v>
      </c>
      <c r="L93" s="25" t="str">
        <f t="shared" ref="L93:P93" si="66">IF(SUM(L86:L92)=0,"",SUM(L86:L92))</f>
        <v/>
      </c>
      <c r="M93" s="25">
        <f>IF(SUM(M86:M92)=0,"",SUM(M86:M92))</f>
        <v>12</v>
      </c>
      <c r="N93" s="25" t="str">
        <f t="shared" si="66"/>
        <v/>
      </c>
      <c r="O93" s="25" t="str">
        <f t="shared" si="66"/>
        <v/>
      </c>
      <c r="P93" s="25" t="str">
        <f t="shared" si="66"/>
        <v/>
      </c>
      <c r="Q93" s="25">
        <f>IF(SUM(Q86:Q92)=0,"",SUM(Q86:Q92))</f>
        <v>18</v>
      </c>
      <c r="R93" s="25">
        <f t="shared" ref="R93:T93" si="67">IF(SUM(R86:R92)=0,"",SUM(R86:R92))</f>
        <v>378</v>
      </c>
      <c r="S93" s="25">
        <f t="shared" si="67"/>
        <v>372</v>
      </c>
      <c r="T93" s="25">
        <f t="shared" si="67"/>
        <v>750</v>
      </c>
      <c r="U93" s="81">
        <f>IF(SUM(U86:U92)=0,"",SUM(U86:U92))</f>
        <v>30</v>
      </c>
      <c r="V93" s="26"/>
      <c r="W93" s="26"/>
      <c r="X93" s="27"/>
      <c r="Y93" s="80"/>
      <c r="Z93" s="80" t="str">
        <f>IF(SUM(Z87:Z92)=0,"",SUM(Z87:Z92))</f>
        <v/>
      </c>
      <c r="AA93" s="6"/>
      <c r="AB93" s="6"/>
      <c r="AC93" s="6"/>
    </row>
    <row r="94" spans="1:29" ht="21" customHeight="1">
      <c r="A94" s="33"/>
      <c r="B94" s="33"/>
      <c r="C94" s="33"/>
      <c r="D94" s="33"/>
      <c r="E94" s="33"/>
      <c r="F94" s="33"/>
      <c r="G94" s="33"/>
      <c r="H94" s="43"/>
      <c r="I94" s="3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  <c r="Y94" s="9"/>
      <c r="Z94" s="32"/>
      <c r="AA94" s="32"/>
      <c r="AB94" s="32"/>
      <c r="AC94" s="32"/>
    </row>
    <row r="95" spans="1:29" ht="21" customHeight="1">
      <c r="A95" s="44"/>
      <c r="B95" s="44"/>
      <c r="C95" s="44"/>
      <c r="D95" s="44"/>
      <c r="E95" s="44"/>
      <c r="F95" s="44"/>
      <c r="G95" s="44"/>
      <c r="H95" s="45"/>
      <c r="I95" s="44"/>
      <c r="J95" s="46" t="s">
        <v>46</v>
      </c>
      <c r="K95" s="47">
        <f t="shared" ref="K95:T95" si="68">SUM(K16,K27,K38,K49,K60,K71,K82,K93)</f>
        <v>113</v>
      </c>
      <c r="L95" s="47">
        <f t="shared" si="68"/>
        <v>0</v>
      </c>
      <c r="M95" s="47">
        <f t="shared" si="68"/>
        <v>73</v>
      </c>
      <c r="N95" s="47">
        <f t="shared" si="68"/>
        <v>0</v>
      </c>
      <c r="O95" s="47">
        <f t="shared" si="68"/>
        <v>0</v>
      </c>
      <c r="P95" s="47">
        <f t="shared" si="68"/>
        <v>0</v>
      </c>
      <c r="Q95" s="47">
        <f t="shared" si="68"/>
        <v>148</v>
      </c>
      <c r="R95" s="47">
        <f t="shared" si="68"/>
        <v>2938</v>
      </c>
      <c r="S95" s="47">
        <f t="shared" si="68"/>
        <v>3032</v>
      </c>
      <c r="T95" s="47">
        <f t="shared" si="68"/>
        <v>5970</v>
      </c>
      <c r="U95" s="48">
        <f>SUM(U16,U27,U38,U49,U60,U71,U82,U93)</f>
        <v>238.8</v>
      </c>
      <c r="V95" s="46"/>
      <c r="W95" s="46"/>
      <c r="X95" s="49" t="s">
        <v>129</v>
      </c>
      <c r="Y95" s="83">
        <f>COUNTA(Y75:Y81,Y86:Y92,Y64:Y70,Y53:Y59,Y42:Y48,Y31:Y37,Y20:Y26,Y9:Y15)</f>
        <v>52</v>
      </c>
      <c r="AA95" s="6"/>
      <c r="AB95" s="6"/>
      <c r="AC95" s="6"/>
    </row>
    <row r="96" spans="1:29" ht="21" customHeight="1">
      <c r="A96" s="50"/>
      <c r="B96" s="44"/>
      <c r="C96" s="44"/>
      <c r="D96" s="44"/>
      <c r="E96" s="44"/>
      <c r="F96" s="44"/>
      <c r="G96" s="44"/>
      <c r="H96" s="45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74"/>
      <c r="X96" s="69"/>
      <c r="Y96" s="74"/>
      <c r="Z96" s="193" t="s">
        <v>174</v>
      </c>
      <c r="AA96" s="6"/>
      <c r="AB96" s="6"/>
      <c r="AC96" s="6"/>
    </row>
    <row r="97" spans="1:29" ht="21" customHeight="1">
      <c r="A97" s="51" t="s">
        <v>130</v>
      </c>
      <c r="B97" s="44"/>
      <c r="C97" s="44"/>
      <c r="D97" s="44"/>
      <c r="E97" s="44"/>
      <c r="F97" s="44"/>
      <c r="G97" s="44"/>
      <c r="H97" s="45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Z97" s="193"/>
      <c r="AB97" s="6"/>
      <c r="AC97" s="6"/>
    </row>
    <row r="98" spans="1:29" ht="21" customHeight="1">
      <c r="A98" s="52" t="s">
        <v>131</v>
      </c>
      <c r="B98" s="53"/>
      <c r="C98" s="54" t="s">
        <v>132</v>
      </c>
      <c r="D98" s="72"/>
      <c r="E98" s="72"/>
      <c r="F98" s="72"/>
      <c r="G98" s="55" t="s">
        <v>133</v>
      </c>
      <c r="H98" s="56"/>
      <c r="I98" s="57" t="s">
        <v>134</v>
      </c>
      <c r="J98" s="58"/>
      <c r="K98" s="59" t="s">
        <v>39</v>
      </c>
      <c r="L98" s="60" t="s">
        <v>135</v>
      </c>
      <c r="M98" s="61"/>
      <c r="N98" s="62"/>
      <c r="O98" s="60" t="s">
        <v>136</v>
      </c>
      <c r="P98" s="63" t="s">
        <v>137</v>
      </c>
      <c r="S98" s="44"/>
      <c r="Z98" s="193"/>
      <c r="AB98" s="6"/>
      <c r="AC98" s="6"/>
    </row>
    <row r="99" spans="1:29" ht="21" customHeight="1">
      <c r="A99" s="66"/>
      <c r="B99" s="53"/>
      <c r="C99" s="54" t="s">
        <v>138</v>
      </c>
      <c r="D99" s="72"/>
      <c r="E99" s="72"/>
      <c r="F99" s="72"/>
      <c r="G99" s="55" t="s">
        <v>139</v>
      </c>
      <c r="H99" s="56"/>
      <c r="I99" s="67"/>
      <c r="J99" s="53"/>
      <c r="K99" s="54" t="s">
        <v>33</v>
      </c>
      <c r="L99" s="63" t="s">
        <v>140</v>
      </c>
      <c r="M99" s="44"/>
      <c r="N99" s="64"/>
      <c r="O99" s="60" t="s">
        <v>141</v>
      </c>
      <c r="P99" s="63" t="s">
        <v>142</v>
      </c>
      <c r="S99" s="44"/>
      <c r="Z99" s="193"/>
      <c r="AB99" s="6"/>
      <c r="AC99" s="6"/>
    </row>
    <row r="100" spans="1:29" ht="21" customHeight="1">
      <c r="A100" s="66"/>
      <c r="B100" s="53"/>
      <c r="C100" s="54" t="s">
        <v>143</v>
      </c>
      <c r="D100" s="72"/>
      <c r="E100" s="72"/>
      <c r="F100" s="72"/>
      <c r="G100" s="55" t="s">
        <v>144</v>
      </c>
      <c r="H100" s="56"/>
      <c r="I100" s="67"/>
      <c r="J100" s="53"/>
      <c r="K100" s="54" t="s">
        <v>145</v>
      </c>
      <c r="L100" s="63" t="s">
        <v>146</v>
      </c>
      <c r="M100" s="44"/>
      <c r="N100" s="64"/>
      <c r="O100" s="60" t="s">
        <v>147</v>
      </c>
      <c r="P100" s="63" t="s">
        <v>148</v>
      </c>
      <c r="S100" s="44"/>
      <c r="Z100" s="193"/>
      <c r="AB100" s="6"/>
      <c r="AC100" s="6"/>
    </row>
    <row r="101" spans="1:29" ht="21" customHeight="1">
      <c r="A101" s="66"/>
      <c r="B101" s="53"/>
      <c r="C101" s="54" t="s">
        <v>149</v>
      </c>
      <c r="D101" s="72"/>
      <c r="E101" s="72"/>
      <c r="F101" s="72"/>
      <c r="G101" s="55" t="s">
        <v>150</v>
      </c>
      <c r="H101" s="56"/>
      <c r="I101" s="70"/>
      <c r="J101" s="64"/>
      <c r="K101" s="54" t="s">
        <v>98</v>
      </c>
      <c r="L101" s="63" t="s">
        <v>151</v>
      </c>
      <c r="M101" s="44"/>
      <c r="N101" s="64"/>
      <c r="O101" s="71"/>
      <c r="P101" s="72"/>
      <c r="Q101" s="72"/>
      <c r="R101" s="72"/>
      <c r="S101" s="72"/>
      <c r="Z101" s="6"/>
      <c r="AB101" s="6"/>
      <c r="AC101" s="6"/>
    </row>
    <row r="102" spans="1:29" ht="21" customHeight="1">
      <c r="A102" s="66"/>
      <c r="B102" s="53"/>
      <c r="C102" s="54" t="s">
        <v>152</v>
      </c>
      <c r="D102" s="72"/>
      <c r="E102" s="72"/>
      <c r="F102" s="72"/>
      <c r="G102" s="60" t="s">
        <v>153</v>
      </c>
      <c r="H102" s="56"/>
      <c r="I102" s="68"/>
      <c r="J102" s="65"/>
      <c r="K102" s="73" t="s">
        <v>154</v>
      </c>
      <c r="L102" s="74"/>
      <c r="M102" s="74"/>
      <c r="N102" s="74"/>
      <c r="O102" s="74"/>
      <c r="P102" s="74"/>
      <c r="Q102" s="74"/>
      <c r="R102" s="74"/>
      <c r="S102" s="74"/>
      <c r="Z102" s="6"/>
      <c r="AB102" s="6"/>
      <c r="AC102" s="6"/>
    </row>
    <row r="103" spans="1:29" ht="21" customHeight="1">
      <c r="A103" s="75"/>
      <c r="B103" s="76"/>
      <c r="C103" s="54" t="s">
        <v>155</v>
      </c>
      <c r="D103" s="72"/>
      <c r="E103" s="72"/>
      <c r="F103" s="72"/>
      <c r="G103" s="60" t="s">
        <v>156</v>
      </c>
      <c r="H103" s="56"/>
      <c r="I103" s="191" t="s">
        <v>157</v>
      </c>
      <c r="J103" s="192"/>
      <c r="K103" s="192"/>
      <c r="L103" s="192"/>
      <c r="M103" s="192"/>
      <c r="N103" s="192"/>
      <c r="O103" s="192"/>
      <c r="P103" s="192"/>
      <c r="Q103" s="77"/>
      <c r="R103" s="77"/>
      <c r="S103" s="77"/>
      <c r="Z103" s="6"/>
      <c r="AB103" s="6"/>
      <c r="AC103" s="6"/>
    </row>
    <row r="104" spans="1:29" ht="21" customHeight="1">
      <c r="A104" s="6"/>
      <c r="B104" s="6"/>
      <c r="C104" s="6"/>
      <c r="D104" s="6"/>
      <c r="E104" s="6"/>
      <c r="F104" s="6"/>
      <c r="G104" s="6"/>
      <c r="H104" s="78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21" customHeight="1">
      <c r="A105" s="6"/>
      <c r="B105" s="6"/>
      <c r="C105" s="6"/>
      <c r="D105" s="6"/>
      <c r="E105" s="6"/>
      <c r="F105" s="6"/>
      <c r="G105" s="6"/>
      <c r="H105" s="78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21" customHeight="1">
      <c r="A106" s="6"/>
      <c r="B106" s="6"/>
      <c r="C106" s="6"/>
      <c r="D106" s="6"/>
      <c r="E106" s="6"/>
      <c r="F106" s="6"/>
      <c r="G106" s="6"/>
      <c r="H106" s="78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21" customHeight="1">
      <c r="A107" s="6"/>
      <c r="B107" s="6"/>
      <c r="C107" s="6"/>
      <c r="D107" s="6"/>
      <c r="E107" s="6"/>
      <c r="F107" s="6"/>
      <c r="G107" s="6"/>
      <c r="H107" s="78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21" customHeight="1">
      <c r="A108" s="6"/>
      <c r="B108" s="6"/>
      <c r="C108" s="6"/>
      <c r="D108" s="6"/>
      <c r="E108" s="6"/>
      <c r="F108" s="6"/>
      <c r="G108" s="6"/>
      <c r="H108" s="78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21" customHeight="1">
      <c r="A109" s="6"/>
      <c r="B109" s="6"/>
      <c r="C109" s="6"/>
      <c r="D109" s="6"/>
      <c r="E109" s="6"/>
      <c r="F109" s="6"/>
      <c r="G109" s="6"/>
      <c r="H109" s="78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21" customHeight="1">
      <c r="A110" s="6"/>
      <c r="B110" s="6"/>
      <c r="C110" s="6"/>
      <c r="D110" s="6"/>
      <c r="E110" s="6"/>
      <c r="F110" s="6"/>
      <c r="G110" s="6"/>
      <c r="H110" s="78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21" customHeight="1">
      <c r="A111" s="6"/>
      <c r="B111" s="6"/>
      <c r="C111" s="6"/>
      <c r="D111" s="6"/>
      <c r="E111" s="6"/>
      <c r="F111" s="6"/>
      <c r="G111" s="6"/>
      <c r="H111" s="78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21" customHeight="1">
      <c r="A112" s="6"/>
      <c r="B112" s="6"/>
      <c r="C112" s="6"/>
      <c r="D112" s="6"/>
      <c r="E112" s="6"/>
      <c r="F112" s="6"/>
      <c r="G112" s="6"/>
      <c r="H112" s="78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21" customHeight="1">
      <c r="A113" s="6"/>
      <c r="B113" s="6"/>
      <c r="C113" s="6"/>
      <c r="D113" s="6"/>
      <c r="E113" s="6"/>
      <c r="F113" s="6"/>
      <c r="G113" s="6"/>
      <c r="H113" s="78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21" customHeight="1">
      <c r="A114" s="6"/>
      <c r="B114" s="6"/>
      <c r="C114" s="6"/>
      <c r="D114" s="6"/>
      <c r="E114" s="6"/>
      <c r="F114" s="6"/>
      <c r="G114" s="6"/>
      <c r="H114" s="78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21" customHeight="1">
      <c r="A115" s="6"/>
      <c r="B115" s="6"/>
      <c r="C115" s="6"/>
      <c r="D115" s="6"/>
      <c r="E115" s="6"/>
      <c r="F115" s="6"/>
      <c r="G115" s="6"/>
      <c r="H115" s="78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21" customHeight="1">
      <c r="A116" s="6"/>
      <c r="B116" s="6"/>
      <c r="C116" s="6"/>
      <c r="D116" s="6"/>
      <c r="E116" s="6"/>
      <c r="F116" s="6"/>
      <c r="G116" s="6"/>
      <c r="H116" s="78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21" customHeight="1">
      <c r="A117" s="6"/>
      <c r="B117" s="6"/>
      <c r="C117" s="6"/>
      <c r="D117" s="6"/>
      <c r="E117" s="6"/>
      <c r="F117" s="6"/>
      <c r="G117" s="6"/>
      <c r="H117" s="78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21" customHeight="1">
      <c r="A118" s="6"/>
      <c r="B118" s="6"/>
      <c r="C118" s="6"/>
      <c r="D118" s="6"/>
      <c r="E118" s="6"/>
      <c r="F118" s="6"/>
      <c r="G118" s="6"/>
      <c r="H118" s="78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21" customHeight="1">
      <c r="A119" s="6"/>
      <c r="B119" s="6"/>
      <c r="C119" s="6"/>
      <c r="D119" s="6"/>
      <c r="E119" s="6"/>
      <c r="F119" s="6"/>
      <c r="G119" s="6"/>
      <c r="H119" s="78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21" customHeight="1">
      <c r="A120" s="6"/>
      <c r="B120" s="6"/>
      <c r="C120" s="6"/>
      <c r="D120" s="6"/>
      <c r="E120" s="6"/>
      <c r="F120" s="6"/>
      <c r="G120" s="6"/>
      <c r="H120" s="78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21" customHeight="1">
      <c r="A121" s="6"/>
      <c r="B121" s="6"/>
      <c r="C121" s="6"/>
      <c r="D121" s="6"/>
      <c r="E121" s="6"/>
      <c r="F121" s="6"/>
      <c r="G121" s="6"/>
      <c r="H121" s="78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21" customHeight="1">
      <c r="A122" s="6"/>
      <c r="B122" s="6"/>
      <c r="C122" s="6"/>
      <c r="D122" s="6"/>
      <c r="E122" s="6"/>
      <c r="F122" s="6"/>
      <c r="G122" s="6"/>
      <c r="H122" s="78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21" customHeight="1">
      <c r="A123" s="6"/>
      <c r="B123" s="6"/>
      <c r="C123" s="6"/>
      <c r="D123" s="6"/>
      <c r="E123" s="6"/>
      <c r="F123" s="6"/>
      <c r="G123" s="6"/>
      <c r="H123" s="78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21" customHeight="1">
      <c r="A124" s="6"/>
      <c r="B124" s="6"/>
      <c r="C124" s="6"/>
      <c r="D124" s="6"/>
      <c r="E124" s="6"/>
      <c r="F124" s="6"/>
      <c r="G124" s="6"/>
      <c r="H124" s="78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21" customHeight="1">
      <c r="A125" s="6"/>
      <c r="B125" s="6"/>
      <c r="C125" s="6"/>
      <c r="D125" s="6"/>
      <c r="E125" s="6"/>
      <c r="F125" s="6"/>
      <c r="G125" s="6"/>
      <c r="H125" s="78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21" customHeight="1">
      <c r="A126" s="6"/>
      <c r="B126" s="6"/>
      <c r="C126" s="6"/>
      <c r="D126" s="6"/>
      <c r="E126" s="6"/>
      <c r="F126" s="6"/>
      <c r="G126" s="6"/>
      <c r="H126" s="78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21" customHeight="1">
      <c r="A127" s="6"/>
      <c r="B127" s="6"/>
      <c r="C127" s="6"/>
      <c r="D127" s="6"/>
      <c r="E127" s="6"/>
      <c r="F127" s="6"/>
      <c r="G127" s="6"/>
      <c r="H127" s="78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21" customHeight="1">
      <c r="A128" s="6"/>
      <c r="B128" s="6"/>
      <c r="C128" s="6"/>
      <c r="D128" s="6"/>
      <c r="E128" s="6"/>
      <c r="F128" s="6"/>
      <c r="G128" s="6"/>
      <c r="H128" s="78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21" customHeight="1">
      <c r="A129" s="6"/>
      <c r="B129" s="6"/>
      <c r="C129" s="6"/>
      <c r="D129" s="6"/>
      <c r="E129" s="6"/>
      <c r="F129" s="6"/>
      <c r="G129" s="6"/>
      <c r="H129" s="78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21" customHeight="1">
      <c r="A130" s="6"/>
      <c r="B130" s="6"/>
      <c r="C130" s="6"/>
      <c r="D130" s="6"/>
      <c r="E130" s="6"/>
      <c r="F130" s="6"/>
      <c r="G130" s="6"/>
      <c r="H130" s="78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21" customHeight="1">
      <c r="A131" s="6"/>
      <c r="B131" s="6"/>
      <c r="C131" s="6"/>
      <c r="D131" s="6"/>
      <c r="E131" s="6"/>
      <c r="F131" s="6"/>
      <c r="G131" s="6"/>
      <c r="H131" s="78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21" customHeight="1">
      <c r="A132" s="6"/>
      <c r="B132" s="6"/>
      <c r="C132" s="6"/>
      <c r="D132" s="6"/>
      <c r="E132" s="6"/>
      <c r="F132" s="6"/>
      <c r="G132" s="6"/>
      <c r="H132" s="78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21" customHeight="1">
      <c r="A133" s="6"/>
      <c r="B133" s="6"/>
      <c r="C133" s="6"/>
      <c r="D133" s="6"/>
      <c r="E133" s="6"/>
      <c r="F133" s="6"/>
      <c r="G133" s="6"/>
      <c r="H133" s="78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21" customHeight="1">
      <c r="A134" s="6"/>
      <c r="B134" s="6"/>
      <c r="C134" s="6"/>
      <c r="D134" s="6"/>
      <c r="E134" s="6"/>
      <c r="F134" s="6"/>
      <c r="G134" s="6"/>
      <c r="H134" s="78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21" customHeight="1">
      <c r="A135" s="6"/>
      <c r="B135" s="6"/>
      <c r="C135" s="6"/>
      <c r="D135" s="6"/>
      <c r="E135" s="6"/>
      <c r="F135" s="6"/>
      <c r="G135" s="6"/>
      <c r="H135" s="78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21" customHeight="1">
      <c r="A136" s="6"/>
      <c r="B136" s="6"/>
      <c r="C136" s="6"/>
      <c r="D136" s="6"/>
      <c r="E136" s="6"/>
      <c r="F136" s="6"/>
      <c r="G136" s="6"/>
      <c r="H136" s="78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21" customHeight="1">
      <c r="A137" s="6"/>
      <c r="B137" s="6"/>
      <c r="C137" s="6"/>
      <c r="D137" s="6"/>
      <c r="E137" s="6"/>
      <c r="F137" s="6"/>
      <c r="G137" s="6"/>
      <c r="H137" s="78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21" customHeight="1">
      <c r="A138" s="6"/>
      <c r="B138" s="6"/>
      <c r="C138" s="6"/>
      <c r="D138" s="6"/>
      <c r="E138" s="6"/>
      <c r="F138" s="6"/>
      <c r="G138" s="6"/>
      <c r="H138" s="78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21" customHeight="1">
      <c r="A139" s="6"/>
      <c r="B139" s="6"/>
      <c r="C139" s="6"/>
      <c r="D139" s="6"/>
      <c r="E139" s="6"/>
      <c r="F139" s="6"/>
      <c r="G139" s="6"/>
      <c r="H139" s="78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21" customHeight="1">
      <c r="A140" s="6"/>
      <c r="B140" s="6"/>
      <c r="C140" s="6"/>
      <c r="D140" s="6"/>
      <c r="E140" s="6"/>
      <c r="F140" s="6"/>
      <c r="G140" s="6"/>
      <c r="H140" s="78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21" customHeight="1">
      <c r="A141" s="6"/>
      <c r="B141" s="6"/>
      <c r="C141" s="6"/>
      <c r="D141" s="6"/>
      <c r="E141" s="6"/>
      <c r="F141" s="6"/>
      <c r="G141" s="6"/>
      <c r="H141" s="78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21" customHeight="1">
      <c r="A142" s="6"/>
      <c r="B142" s="6"/>
      <c r="C142" s="6"/>
      <c r="D142" s="6"/>
      <c r="E142" s="6"/>
      <c r="F142" s="6"/>
      <c r="G142" s="6"/>
      <c r="H142" s="78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21" customHeight="1">
      <c r="A143" s="6"/>
      <c r="B143" s="6"/>
      <c r="C143" s="6"/>
      <c r="D143" s="6"/>
      <c r="E143" s="6"/>
      <c r="F143" s="6"/>
      <c r="G143" s="6"/>
      <c r="H143" s="78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21" customHeight="1">
      <c r="A144" s="6"/>
      <c r="B144" s="6"/>
      <c r="C144" s="6"/>
      <c r="D144" s="6"/>
      <c r="E144" s="6"/>
      <c r="F144" s="6"/>
      <c r="G144" s="6"/>
      <c r="H144" s="78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21" customHeight="1">
      <c r="A145" s="6"/>
      <c r="B145" s="6"/>
      <c r="C145" s="6"/>
      <c r="D145" s="6"/>
      <c r="E145" s="6"/>
      <c r="F145" s="6"/>
      <c r="G145" s="6"/>
      <c r="H145" s="78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21" customHeight="1">
      <c r="A146" s="6"/>
      <c r="B146" s="6"/>
      <c r="C146" s="6"/>
      <c r="D146" s="6"/>
      <c r="E146" s="6"/>
      <c r="F146" s="6"/>
      <c r="G146" s="6"/>
      <c r="H146" s="78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21" customHeight="1">
      <c r="A147" s="6"/>
      <c r="B147" s="6"/>
      <c r="C147" s="6"/>
      <c r="D147" s="6"/>
      <c r="E147" s="6"/>
      <c r="F147" s="6"/>
      <c r="G147" s="6"/>
      <c r="H147" s="78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21" customHeight="1">
      <c r="A148" s="6"/>
      <c r="B148" s="6"/>
      <c r="C148" s="6"/>
      <c r="D148" s="6"/>
      <c r="E148" s="6"/>
      <c r="F148" s="6"/>
      <c r="G148" s="6"/>
      <c r="H148" s="78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21" customHeight="1">
      <c r="A149" s="6"/>
      <c r="B149" s="6"/>
      <c r="C149" s="6"/>
      <c r="D149" s="6"/>
      <c r="E149" s="6"/>
      <c r="F149" s="6"/>
      <c r="G149" s="6"/>
      <c r="H149" s="78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21" customHeight="1">
      <c r="A150" s="6"/>
      <c r="B150" s="6"/>
      <c r="C150" s="6"/>
      <c r="D150" s="6"/>
      <c r="E150" s="6"/>
      <c r="F150" s="6"/>
      <c r="G150" s="6"/>
      <c r="H150" s="78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21" customHeight="1">
      <c r="A151" s="6"/>
      <c r="B151" s="6"/>
      <c r="C151" s="6"/>
      <c r="D151" s="6"/>
      <c r="E151" s="6"/>
      <c r="F151" s="6"/>
      <c r="G151" s="6"/>
      <c r="H151" s="78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21" customHeight="1">
      <c r="A152" s="6"/>
      <c r="B152" s="6"/>
      <c r="C152" s="6"/>
      <c r="D152" s="6"/>
      <c r="E152" s="6"/>
      <c r="F152" s="6"/>
      <c r="G152" s="6"/>
      <c r="H152" s="78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21" customHeight="1">
      <c r="A153" s="6"/>
      <c r="B153" s="6"/>
      <c r="C153" s="6"/>
      <c r="D153" s="6"/>
      <c r="E153" s="6"/>
      <c r="F153" s="6"/>
      <c r="G153" s="6"/>
      <c r="H153" s="78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21" customHeight="1">
      <c r="A154" s="6"/>
      <c r="B154" s="6"/>
      <c r="C154" s="6"/>
      <c r="D154" s="6"/>
      <c r="E154" s="6"/>
      <c r="F154" s="6"/>
      <c r="G154" s="6"/>
      <c r="H154" s="78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21" customHeight="1">
      <c r="A155" s="6"/>
      <c r="B155" s="6"/>
      <c r="C155" s="6"/>
      <c r="D155" s="6"/>
      <c r="E155" s="6"/>
      <c r="F155" s="6"/>
      <c r="G155" s="6"/>
      <c r="H155" s="78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21" customHeight="1">
      <c r="A156" s="6"/>
      <c r="B156" s="6"/>
      <c r="C156" s="6"/>
      <c r="D156" s="6"/>
      <c r="E156" s="6"/>
      <c r="F156" s="6"/>
      <c r="G156" s="6"/>
      <c r="H156" s="78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21" customHeight="1">
      <c r="A157" s="6"/>
      <c r="B157" s="6"/>
      <c r="C157" s="6"/>
      <c r="D157" s="6"/>
      <c r="E157" s="6"/>
      <c r="F157" s="6"/>
      <c r="G157" s="6"/>
      <c r="H157" s="78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21" customHeight="1">
      <c r="A158" s="6"/>
      <c r="B158" s="6"/>
      <c r="C158" s="6"/>
      <c r="D158" s="6"/>
      <c r="E158" s="6"/>
      <c r="F158" s="6"/>
      <c r="G158" s="6"/>
      <c r="H158" s="78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21" customHeight="1">
      <c r="A159" s="6"/>
      <c r="B159" s="6"/>
      <c r="C159" s="6"/>
      <c r="D159" s="6"/>
      <c r="E159" s="6"/>
      <c r="F159" s="6"/>
      <c r="G159" s="6"/>
      <c r="H159" s="78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21" customHeight="1">
      <c r="A160" s="6"/>
      <c r="B160" s="6"/>
      <c r="C160" s="6"/>
      <c r="D160" s="6"/>
      <c r="E160" s="6"/>
      <c r="F160" s="6"/>
      <c r="G160" s="6"/>
      <c r="H160" s="78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21" customHeight="1">
      <c r="A161" s="6"/>
      <c r="B161" s="6"/>
      <c r="C161" s="6"/>
      <c r="D161" s="6"/>
      <c r="E161" s="6"/>
      <c r="F161" s="6"/>
      <c r="G161" s="6"/>
      <c r="H161" s="78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21" customHeight="1">
      <c r="A162" s="6"/>
      <c r="B162" s="6"/>
      <c r="C162" s="6"/>
      <c r="D162" s="6"/>
      <c r="E162" s="6"/>
      <c r="F162" s="6"/>
      <c r="G162" s="6"/>
      <c r="H162" s="78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21" customHeight="1">
      <c r="A163" s="6"/>
      <c r="B163" s="6"/>
      <c r="C163" s="6"/>
      <c r="D163" s="6"/>
      <c r="E163" s="6"/>
      <c r="F163" s="6"/>
      <c r="G163" s="6"/>
      <c r="H163" s="78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21" customHeight="1">
      <c r="A164" s="6"/>
      <c r="B164" s="6"/>
      <c r="C164" s="6"/>
      <c r="D164" s="6"/>
      <c r="E164" s="6"/>
      <c r="F164" s="6"/>
      <c r="G164" s="6"/>
      <c r="H164" s="78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21" customHeight="1">
      <c r="A165" s="6"/>
      <c r="B165" s="6"/>
      <c r="C165" s="6"/>
      <c r="D165" s="6"/>
      <c r="E165" s="6"/>
      <c r="F165" s="6"/>
      <c r="G165" s="6"/>
      <c r="H165" s="78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21" customHeight="1">
      <c r="A166" s="6"/>
      <c r="B166" s="6"/>
      <c r="C166" s="6"/>
      <c r="D166" s="6"/>
      <c r="E166" s="6"/>
      <c r="F166" s="6"/>
      <c r="G166" s="6"/>
      <c r="H166" s="78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21" customHeight="1">
      <c r="A167" s="6"/>
      <c r="B167" s="6"/>
      <c r="C167" s="6"/>
      <c r="D167" s="6"/>
      <c r="E167" s="6"/>
      <c r="F167" s="6"/>
      <c r="G167" s="6"/>
      <c r="H167" s="78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21" customHeight="1">
      <c r="A168" s="6"/>
      <c r="B168" s="6"/>
      <c r="C168" s="6"/>
      <c r="D168" s="6"/>
      <c r="E168" s="6"/>
      <c r="F168" s="6"/>
      <c r="G168" s="6"/>
      <c r="H168" s="78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21" customHeight="1">
      <c r="A169" s="6"/>
      <c r="B169" s="6"/>
      <c r="C169" s="6"/>
      <c r="D169" s="6"/>
      <c r="E169" s="6"/>
      <c r="F169" s="6"/>
      <c r="G169" s="6"/>
      <c r="H169" s="78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21" customHeight="1">
      <c r="A170" s="6"/>
      <c r="B170" s="6"/>
      <c r="C170" s="6"/>
      <c r="D170" s="6"/>
      <c r="E170" s="6"/>
      <c r="F170" s="6"/>
      <c r="G170" s="6"/>
      <c r="H170" s="78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21" customHeight="1">
      <c r="A171" s="6"/>
      <c r="B171" s="6"/>
      <c r="C171" s="6"/>
      <c r="D171" s="6"/>
      <c r="E171" s="6"/>
      <c r="F171" s="6"/>
      <c r="G171" s="6"/>
      <c r="H171" s="78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21" customHeight="1">
      <c r="A172" s="6"/>
      <c r="B172" s="6"/>
      <c r="C172" s="6"/>
      <c r="D172" s="6"/>
      <c r="E172" s="6"/>
      <c r="F172" s="6"/>
      <c r="G172" s="6"/>
      <c r="H172" s="78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21" customHeight="1">
      <c r="A173" s="6"/>
      <c r="B173" s="6"/>
      <c r="C173" s="6"/>
      <c r="D173" s="6"/>
      <c r="E173" s="6"/>
      <c r="F173" s="6"/>
      <c r="G173" s="6"/>
      <c r="H173" s="78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21" customHeight="1">
      <c r="A174" s="6"/>
      <c r="B174" s="6"/>
      <c r="C174" s="6"/>
      <c r="D174" s="6"/>
      <c r="E174" s="6"/>
      <c r="F174" s="6"/>
      <c r="G174" s="6"/>
      <c r="H174" s="78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21" customHeight="1">
      <c r="A175" s="6"/>
      <c r="B175" s="6"/>
      <c r="C175" s="6"/>
      <c r="D175" s="6"/>
      <c r="E175" s="6"/>
      <c r="F175" s="6"/>
      <c r="G175" s="6"/>
      <c r="H175" s="78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21" customHeight="1">
      <c r="A176" s="6"/>
      <c r="B176" s="6"/>
      <c r="C176" s="6"/>
      <c r="D176" s="6"/>
      <c r="E176" s="6"/>
      <c r="F176" s="6"/>
      <c r="G176" s="6"/>
      <c r="H176" s="78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21" customHeight="1">
      <c r="A177" s="6"/>
      <c r="B177" s="6"/>
      <c r="C177" s="6"/>
      <c r="D177" s="6"/>
      <c r="E177" s="6"/>
      <c r="F177" s="6"/>
      <c r="G177" s="6"/>
      <c r="H177" s="78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21" customHeight="1">
      <c r="A178" s="6"/>
      <c r="B178" s="6"/>
      <c r="C178" s="6"/>
      <c r="D178" s="6"/>
      <c r="E178" s="6"/>
      <c r="F178" s="6"/>
      <c r="G178" s="6"/>
      <c r="H178" s="78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21" customHeight="1">
      <c r="A179" s="6"/>
      <c r="B179" s="6"/>
      <c r="C179" s="6"/>
      <c r="D179" s="6"/>
      <c r="E179" s="6"/>
      <c r="F179" s="6"/>
      <c r="G179" s="6"/>
      <c r="H179" s="78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21" customHeight="1">
      <c r="A180" s="6"/>
      <c r="B180" s="6"/>
      <c r="C180" s="6"/>
      <c r="D180" s="6"/>
      <c r="E180" s="6"/>
      <c r="F180" s="6"/>
      <c r="G180" s="6"/>
      <c r="H180" s="78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21" customHeight="1">
      <c r="A181" s="6"/>
      <c r="B181" s="6"/>
      <c r="C181" s="6"/>
      <c r="D181" s="6"/>
      <c r="E181" s="6"/>
      <c r="F181" s="6"/>
      <c r="G181" s="6"/>
      <c r="H181" s="78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21" customHeight="1">
      <c r="A182" s="6"/>
      <c r="B182" s="6"/>
      <c r="C182" s="6"/>
      <c r="D182" s="6"/>
      <c r="E182" s="6"/>
      <c r="F182" s="6"/>
      <c r="G182" s="6"/>
      <c r="H182" s="78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21" customHeight="1">
      <c r="A183" s="6"/>
      <c r="B183" s="6"/>
      <c r="C183" s="6"/>
      <c r="D183" s="6"/>
      <c r="E183" s="6"/>
      <c r="F183" s="6"/>
      <c r="G183" s="6"/>
      <c r="H183" s="78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21" customHeight="1">
      <c r="A184" s="6"/>
      <c r="B184" s="6"/>
      <c r="C184" s="6"/>
      <c r="D184" s="6"/>
      <c r="E184" s="6"/>
      <c r="F184" s="6"/>
      <c r="G184" s="6"/>
      <c r="H184" s="78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21" customHeight="1">
      <c r="A185" s="6"/>
      <c r="B185" s="6"/>
      <c r="C185" s="6"/>
      <c r="D185" s="6"/>
      <c r="E185" s="6"/>
      <c r="F185" s="6"/>
      <c r="G185" s="6"/>
      <c r="H185" s="78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21" customHeight="1">
      <c r="A186" s="6"/>
      <c r="B186" s="6"/>
      <c r="C186" s="6"/>
      <c r="D186" s="6"/>
      <c r="E186" s="6"/>
      <c r="F186" s="6"/>
      <c r="G186" s="6"/>
      <c r="H186" s="78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21" customHeight="1">
      <c r="A187" s="6"/>
      <c r="B187" s="6"/>
      <c r="C187" s="6"/>
      <c r="D187" s="6"/>
      <c r="E187" s="6"/>
      <c r="F187" s="6"/>
      <c r="G187" s="6"/>
      <c r="H187" s="78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21" customHeight="1">
      <c r="A188" s="6"/>
      <c r="B188" s="6"/>
      <c r="C188" s="6"/>
      <c r="D188" s="6"/>
      <c r="E188" s="6"/>
      <c r="F188" s="6"/>
      <c r="G188" s="6"/>
      <c r="H188" s="78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21" customHeight="1">
      <c r="A189" s="6"/>
      <c r="B189" s="6"/>
      <c r="C189" s="6"/>
      <c r="D189" s="6"/>
      <c r="E189" s="6"/>
      <c r="F189" s="6"/>
      <c r="G189" s="6"/>
      <c r="H189" s="78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21" customHeight="1">
      <c r="A190" s="6"/>
      <c r="B190" s="6"/>
      <c r="C190" s="6"/>
      <c r="D190" s="6"/>
      <c r="E190" s="6"/>
      <c r="F190" s="6"/>
      <c r="G190" s="6"/>
      <c r="H190" s="78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21" customHeight="1">
      <c r="A191" s="6"/>
      <c r="B191" s="6"/>
      <c r="C191" s="6"/>
      <c r="D191" s="6"/>
      <c r="E191" s="6"/>
      <c r="F191" s="6"/>
      <c r="G191" s="6"/>
      <c r="H191" s="78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21" customHeight="1">
      <c r="A192" s="6"/>
      <c r="B192" s="6"/>
      <c r="C192" s="6"/>
      <c r="D192" s="6"/>
      <c r="E192" s="6"/>
      <c r="F192" s="6"/>
      <c r="G192" s="6"/>
      <c r="H192" s="78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21" customHeight="1">
      <c r="A193" s="6"/>
      <c r="B193" s="6"/>
      <c r="C193" s="6"/>
      <c r="D193" s="6"/>
      <c r="E193" s="6"/>
      <c r="F193" s="6"/>
      <c r="G193" s="6"/>
      <c r="H193" s="78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21" customHeight="1">
      <c r="A194" s="6"/>
      <c r="B194" s="6"/>
      <c r="C194" s="6"/>
      <c r="D194" s="6"/>
      <c r="E194" s="6"/>
      <c r="F194" s="6"/>
      <c r="G194" s="6"/>
      <c r="H194" s="78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21" customHeight="1">
      <c r="A195" s="6"/>
      <c r="B195" s="6"/>
      <c r="C195" s="6"/>
      <c r="D195" s="6"/>
      <c r="E195" s="6"/>
      <c r="F195" s="6"/>
      <c r="G195" s="6"/>
      <c r="H195" s="78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21" customHeight="1">
      <c r="A196" s="6"/>
      <c r="B196" s="6"/>
      <c r="C196" s="6"/>
      <c r="D196" s="6"/>
      <c r="E196" s="6"/>
      <c r="F196" s="6"/>
      <c r="G196" s="6"/>
      <c r="H196" s="78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21" customHeight="1">
      <c r="A197" s="6"/>
      <c r="B197" s="6"/>
      <c r="C197" s="6"/>
      <c r="D197" s="6"/>
      <c r="E197" s="6"/>
      <c r="F197" s="6"/>
      <c r="G197" s="6"/>
      <c r="H197" s="78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21" customHeight="1">
      <c r="A198" s="6"/>
      <c r="B198" s="6"/>
      <c r="C198" s="6"/>
      <c r="D198" s="6"/>
      <c r="E198" s="6"/>
      <c r="F198" s="6"/>
      <c r="G198" s="6"/>
      <c r="H198" s="79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21" customHeight="1">
      <c r="A199" s="6"/>
      <c r="B199" s="6"/>
      <c r="C199" s="6"/>
      <c r="D199" s="6"/>
      <c r="E199" s="6"/>
      <c r="F199" s="6"/>
      <c r="G199" s="6"/>
      <c r="H199" s="79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21" customHeight="1">
      <c r="A200" s="6"/>
      <c r="B200" s="6"/>
      <c r="C200" s="6"/>
      <c r="D200" s="6"/>
      <c r="E200" s="6"/>
      <c r="F200" s="6"/>
      <c r="G200" s="6"/>
      <c r="H200" s="79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21" customHeight="1">
      <c r="A201" s="6"/>
      <c r="B201" s="6"/>
      <c r="C201" s="6"/>
      <c r="D201" s="6"/>
      <c r="E201" s="6"/>
      <c r="F201" s="6"/>
      <c r="G201" s="6"/>
      <c r="H201" s="79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21" customHeight="1">
      <c r="A202" s="6"/>
      <c r="B202" s="6"/>
      <c r="C202" s="6"/>
      <c r="D202" s="6"/>
      <c r="E202" s="6"/>
      <c r="F202" s="6"/>
      <c r="G202" s="6"/>
      <c r="H202" s="79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21" customHeight="1">
      <c r="A203" s="6"/>
      <c r="B203" s="6"/>
      <c r="C203" s="6"/>
      <c r="D203" s="6"/>
      <c r="E203" s="6"/>
      <c r="F203" s="6"/>
      <c r="G203" s="6"/>
      <c r="H203" s="79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21" customHeight="1">
      <c r="A204" s="6"/>
      <c r="B204" s="6"/>
      <c r="C204" s="6"/>
      <c r="D204" s="6"/>
      <c r="E204" s="6"/>
      <c r="F204" s="6"/>
      <c r="G204" s="6"/>
      <c r="H204" s="79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21" customHeight="1">
      <c r="A205" s="6"/>
      <c r="B205" s="6"/>
      <c r="C205" s="6"/>
      <c r="D205" s="6"/>
      <c r="E205" s="6"/>
      <c r="F205" s="6"/>
      <c r="G205" s="6"/>
      <c r="H205" s="79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21" customHeight="1">
      <c r="A206" s="6"/>
      <c r="B206" s="6"/>
      <c r="C206" s="6"/>
      <c r="D206" s="6"/>
      <c r="E206" s="6"/>
      <c r="F206" s="6"/>
      <c r="G206" s="6"/>
      <c r="H206" s="79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21" customHeight="1">
      <c r="A207" s="6"/>
      <c r="B207" s="6"/>
      <c r="C207" s="6"/>
      <c r="D207" s="6"/>
      <c r="E207" s="6"/>
      <c r="F207" s="6"/>
      <c r="G207" s="6"/>
      <c r="H207" s="79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21" customHeight="1">
      <c r="A208" s="6"/>
      <c r="B208" s="6"/>
      <c r="C208" s="6"/>
      <c r="D208" s="6"/>
      <c r="E208" s="6"/>
      <c r="F208" s="6"/>
      <c r="G208" s="6"/>
      <c r="H208" s="79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21" customHeight="1">
      <c r="A209" s="6"/>
      <c r="B209" s="6"/>
      <c r="C209" s="6"/>
      <c r="D209" s="6"/>
      <c r="E209" s="6"/>
      <c r="F209" s="6"/>
      <c r="G209" s="6"/>
      <c r="H209" s="79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21" customHeight="1">
      <c r="A210" s="6"/>
      <c r="B210" s="6"/>
      <c r="C210" s="6"/>
      <c r="D210" s="6"/>
      <c r="E210" s="6"/>
      <c r="F210" s="6"/>
      <c r="G210" s="6"/>
      <c r="H210" s="79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21" customHeight="1">
      <c r="A211" s="6"/>
      <c r="B211" s="6"/>
      <c r="C211" s="6"/>
      <c r="D211" s="6"/>
      <c r="E211" s="6"/>
      <c r="F211" s="6"/>
      <c r="G211" s="6"/>
      <c r="H211" s="79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21" customHeight="1">
      <c r="A212" s="6"/>
      <c r="B212" s="6"/>
      <c r="C212" s="6"/>
      <c r="D212" s="6"/>
      <c r="E212" s="6"/>
      <c r="F212" s="6"/>
      <c r="G212" s="6"/>
      <c r="H212" s="79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21" customHeight="1">
      <c r="A213" s="6"/>
      <c r="B213" s="6"/>
      <c r="C213" s="6"/>
      <c r="D213" s="6"/>
      <c r="E213" s="6"/>
      <c r="F213" s="6"/>
      <c r="G213" s="6"/>
      <c r="H213" s="79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21" customHeight="1">
      <c r="A214" s="6"/>
      <c r="B214" s="6"/>
      <c r="C214" s="6"/>
      <c r="D214" s="6"/>
      <c r="E214" s="6"/>
      <c r="F214" s="6"/>
      <c r="G214" s="6"/>
      <c r="H214" s="79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21" customHeight="1">
      <c r="A215" s="6"/>
      <c r="B215" s="6"/>
      <c r="C215" s="6"/>
      <c r="D215" s="6"/>
      <c r="E215" s="6"/>
      <c r="F215" s="6"/>
      <c r="G215" s="6"/>
      <c r="H215" s="79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21" customHeight="1">
      <c r="A216" s="6"/>
      <c r="B216" s="6"/>
      <c r="C216" s="6"/>
      <c r="D216" s="6"/>
      <c r="E216" s="6"/>
      <c r="F216" s="6"/>
      <c r="G216" s="6"/>
      <c r="H216" s="79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21" customHeight="1">
      <c r="A217" s="6"/>
      <c r="B217" s="6"/>
      <c r="C217" s="6"/>
      <c r="D217" s="6"/>
      <c r="E217" s="6"/>
      <c r="F217" s="6"/>
      <c r="G217" s="6"/>
      <c r="H217" s="79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21" customHeight="1">
      <c r="A218" s="6"/>
      <c r="B218" s="6"/>
      <c r="C218" s="6"/>
      <c r="D218" s="6"/>
      <c r="E218" s="6"/>
      <c r="F218" s="6"/>
      <c r="G218" s="6"/>
      <c r="H218" s="79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21" customHeight="1">
      <c r="A219" s="6"/>
      <c r="B219" s="6"/>
      <c r="C219" s="6"/>
      <c r="D219" s="6"/>
      <c r="E219" s="6"/>
      <c r="F219" s="6"/>
      <c r="G219" s="6"/>
      <c r="H219" s="79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21" customHeight="1">
      <c r="A220" s="6"/>
      <c r="B220" s="6"/>
      <c r="C220" s="6"/>
      <c r="D220" s="6"/>
      <c r="E220" s="6"/>
      <c r="F220" s="6"/>
      <c r="G220" s="6"/>
      <c r="H220" s="79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21" customHeight="1">
      <c r="A221" s="6"/>
      <c r="B221" s="6"/>
      <c r="C221" s="6"/>
      <c r="D221" s="6"/>
      <c r="E221" s="6"/>
      <c r="F221" s="6"/>
      <c r="G221" s="6"/>
      <c r="H221" s="79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21" customHeight="1">
      <c r="A222" s="6"/>
      <c r="B222" s="6"/>
      <c r="C222" s="6"/>
      <c r="D222" s="6"/>
      <c r="E222" s="6"/>
      <c r="F222" s="6"/>
      <c r="G222" s="6"/>
      <c r="H222" s="79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21" customHeight="1">
      <c r="A223" s="6"/>
      <c r="B223" s="6"/>
      <c r="C223" s="6"/>
      <c r="D223" s="6"/>
      <c r="E223" s="6"/>
      <c r="F223" s="6"/>
      <c r="G223" s="6"/>
      <c r="H223" s="79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21" customHeight="1">
      <c r="A224" s="6"/>
      <c r="B224" s="6"/>
      <c r="C224" s="6"/>
      <c r="D224" s="6"/>
      <c r="E224" s="6"/>
      <c r="F224" s="6"/>
      <c r="G224" s="6"/>
      <c r="H224" s="79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21" customHeight="1">
      <c r="A225" s="6"/>
      <c r="B225" s="6"/>
      <c r="C225" s="6"/>
      <c r="D225" s="6"/>
      <c r="E225" s="6"/>
      <c r="F225" s="6"/>
      <c r="G225" s="6"/>
      <c r="H225" s="79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21" customHeight="1">
      <c r="A226" s="6"/>
      <c r="B226" s="6"/>
      <c r="C226" s="6"/>
      <c r="D226" s="6"/>
      <c r="E226" s="6"/>
      <c r="F226" s="6"/>
      <c r="G226" s="6"/>
      <c r="H226" s="79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21" customHeight="1">
      <c r="A227" s="6"/>
      <c r="B227" s="6"/>
      <c r="C227" s="6"/>
      <c r="D227" s="6"/>
      <c r="E227" s="6"/>
      <c r="F227" s="6"/>
      <c r="G227" s="6"/>
      <c r="H227" s="79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21" customHeight="1">
      <c r="A228" s="6"/>
      <c r="B228" s="6"/>
      <c r="C228" s="6"/>
      <c r="D228" s="6"/>
      <c r="E228" s="6"/>
      <c r="F228" s="6"/>
      <c r="G228" s="6"/>
      <c r="H228" s="79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21" customHeight="1">
      <c r="A229" s="6"/>
      <c r="B229" s="6"/>
      <c r="C229" s="6"/>
      <c r="D229" s="6"/>
      <c r="E229" s="6"/>
      <c r="F229" s="6"/>
      <c r="G229" s="6"/>
      <c r="H229" s="79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21" customHeight="1">
      <c r="A230" s="6"/>
      <c r="B230" s="6"/>
      <c r="C230" s="6"/>
      <c r="D230" s="6"/>
      <c r="E230" s="6"/>
      <c r="F230" s="6"/>
      <c r="G230" s="6"/>
      <c r="H230" s="79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21" customHeight="1">
      <c r="A231" s="6"/>
      <c r="B231" s="6"/>
      <c r="C231" s="6"/>
      <c r="D231" s="6"/>
      <c r="E231" s="6"/>
      <c r="F231" s="6"/>
      <c r="G231" s="6"/>
      <c r="H231" s="79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21" customHeight="1">
      <c r="A232" s="6"/>
      <c r="B232" s="6"/>
      <c r="C232" s="6"/>
      <c r="D232" s="6"/>
      <c r="E232" s="6"/>
      <c r="F232" s="6"/>
      <c r="G232" s="6"/>
      <c r="H232" s="79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21" customHeight="1">
      <c r="A233" s="6"/>
      <c r="B233" s="6"/>
      <c r="C233" s="6"/>
      <c r="D233" s="6"/>
      <c r="E233" s="6"/>
      <c r="F233" s="6"/>
      <c r="G233" s="6"/>
      <c r="H233" s="79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21" customHeight="1">
      <c r="A234" s="6"/>
      <c r="B234" s="6"/>
      <c r="C234" s="6"/>
      <c r="D234" s="6"/>
      <c r="E234" s="6"/>
      <c r="F234" s="6"/>
      <c r="G234" s="6"/>
      <c r="H234" s="79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21" customHeight="1">
      <c r="A235" s="6"/>
      <c r="B235" s="6"/>
      <c r="C235" s="6"/>
      <c r="D235" s="6"/>
      <c r="E235" s="6"/>
      <c r="F235" s="6"/>
      <c r="G235" s="6"/>
      <c r="H235" s="79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21" customHeight="1">
      <c r="A236" s="6"/>
      <c r="B236" s="6"/>
      <c r="C236" s="6"/>
      <c r="D236" s="6"/>
      <c r="E236" s="6"/>
      <c r="F236" s="6"/>
      <c r="G236" s="6"/>
      <c r="H236" s="79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2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2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2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2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2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2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2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2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2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2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2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2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2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2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2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2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2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2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2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2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2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2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2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2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2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2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2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2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2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2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2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2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2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21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21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21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21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21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21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21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21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21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21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21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21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21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21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21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21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21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21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21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21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21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21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21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21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21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21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21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21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21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21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21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21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21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21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21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21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21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21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21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21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21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21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21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21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21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21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21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21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21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21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21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21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21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21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21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21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21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21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21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21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21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21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21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21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21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21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21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21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21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21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21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21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21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21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21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21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21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21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21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21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21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21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21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21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21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21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21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21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21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21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21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21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21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21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21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21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21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21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21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21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21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21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21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21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21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21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21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21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21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21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21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21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21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21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21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21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21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21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21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21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21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21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21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21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21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21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21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21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21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21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21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21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21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21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21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21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21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21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21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21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21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21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21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21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21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21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21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21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21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21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21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21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21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21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21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21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21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21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21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21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21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21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21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21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21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21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21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21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21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21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21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21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21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21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21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21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21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21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21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21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21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21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21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21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21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21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21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21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21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21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21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21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21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21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21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21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21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21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21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21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21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21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21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21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21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21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21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21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21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21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21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21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21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21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21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21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21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21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21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21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21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21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21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21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21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21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21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21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21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21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21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21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21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21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21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21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21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21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21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21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21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21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21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21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21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21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21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21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21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21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21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21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21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21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21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21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21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21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21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21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21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21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21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21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21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21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21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21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21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21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21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21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21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21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21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21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21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21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21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21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21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21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21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21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21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21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21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21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21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21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21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21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21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21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21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21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21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21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21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21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21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21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21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21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21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21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21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21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21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21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21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21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21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21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21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21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21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21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21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21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21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21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21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21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21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21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21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21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21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21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21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21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21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21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21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21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21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21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21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21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21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21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21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21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21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21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21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21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21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21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21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21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21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21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21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21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21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21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21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21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21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21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21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21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21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21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21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21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21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21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21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21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21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21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21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21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21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21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21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21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21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21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21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21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21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21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21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21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21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21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21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21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21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21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21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21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21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21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21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21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21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21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21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21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21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21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21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21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21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21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21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21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21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21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21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21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21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21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21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21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21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21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21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21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21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21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21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21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21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21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21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21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21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21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21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21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21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21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21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21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21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21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21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21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21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21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21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21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21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21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21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21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21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21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21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21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21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21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21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21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21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21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21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21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21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21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21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21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21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21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21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21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21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21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21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21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21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21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21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21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21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21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21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21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21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21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21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21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21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21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21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21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21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21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21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21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21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21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21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21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21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21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21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21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21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21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21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21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21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21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21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21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21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21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21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21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21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21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21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21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21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21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21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21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21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21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21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21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21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21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21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21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21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21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21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21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21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21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21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21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21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21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21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21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21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21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21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21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21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21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21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21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21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21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21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21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21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21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21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21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21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21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21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21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21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21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21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21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21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21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21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21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21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21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21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21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21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21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21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21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21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21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21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21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21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21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21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21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21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21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21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21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21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21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21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21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21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21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21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21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21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21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21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21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21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21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21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21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21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21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21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21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21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21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21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21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21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21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21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21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21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21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21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21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21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21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21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21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21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21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21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21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21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21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21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21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21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21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21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21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21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21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21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21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21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21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21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21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21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21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21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21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21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21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21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21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21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21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21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21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21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21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21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21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21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21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21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21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21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21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21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21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21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21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21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21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21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21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21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21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21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21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21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21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21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21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21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21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21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21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21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21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21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21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21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21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21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21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21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21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21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21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21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21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21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21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21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21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21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21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21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21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ht="21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ht="21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ht="21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ht="21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ht="21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ht="21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ht="21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 spans="1:29" ht="21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  <row r="990" spans="1:29" ht="21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</row>
    <row r="991" spans="1:29" ht="21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</row>
    <row r="992" spans="1:29" ht="21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</row>
    <row r="993" spans="1:29" ht="21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</row>
    <row r="994" spans="1:29" ht="21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</row>
    <row r="995" spans="1:29" ht="21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</row>
    <row r="996" spans="1:29" ht="21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</row>
    <row r="997" spans="1:29" ht="21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</row>
    <row r="998" spans="1:29" ht="21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</row>
    <row r="999" spans="1:29" ht="21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</row>
    <row r="1000" spans="1:29" ht="21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</row>
  </sheetData>
  <mergeCells count="164">
    <mergeCell ref="Z96:Z100"/>
    <mergeCell ref="W18:W19"/>
    <mergeCell ref="W29:W30"/>
    <mergeCell ref="W40:W41"/>
    <mergeCell ref="W51:W52"/>
    <mergeCell ref="W62:W63"/>
    <mergeCell ref="W73:W74"/>
    <mergeCell ref="W84:W85"/>
    <mergeCell ref="F18:F19"/>
    <mergeCell ref="F29:F30"/>
    <mergeCell ref="F40:F41"/>
    <mergeCell ref="F51:F52"/>
    <mergeCell ref="F62:F63"/>
    <mergeCell ref="F73:F74"/>
    <mergeCell ref="F84:F85"/>
    <mergeCell ref="V18:V19"/>
    <mergeCell ref="V29:V30"/>
    <mergeCell ref="U40:U41"/>
    <mergeCell ref="V40:V41"/>
    <mergeCell ref="X40:X41"/>
    <mergeCell ref="Q18:Q19"/>
    <mergeCell ref="J18:J19"/>
    <mergeCell ref="K18:P18"/>
    <mergeCell ref="Y18:Y19"/>
    <mergeCell ref="I103:P103"/>
    <mergeCell ref="Y7:Y8"/>
    <mergeCell ref="Q84:Q85"/>
    <mergeCell ref="U84:U85"/>
    <mergeCell ref="V84:V85"/>
    <mergeCell ref="X84:X85"/>
    <mergeCell ref="B9:B16"/>
    <mergeCell ref="X73:X74"/>
    <mergeCell ref="C84:C85"/>
    <mergeCell ref="G84:G85"/>
    <mergeCell ref="H84:H85"/>
    <mergeCell ref="I84:I85"/>
    <mergeCell ref="J84:J85"/>
    <mergeCell ref="K84:P84"/>
    <mergeCell ref="I73:I74"/>
    <mergeCell ref="J73:J74"/>
    <mergeCell ref="K73:P73"/>
    <mergeCell ref="Q73:Q74"/>
    <mergeCell ref="U73:U74"/>
    <mergeCell ref="V73:V74"/>
    <mergeCell ref="Q62:Q63"/>
    <mergeCell ref="U62:U63"/>
    <mergeCell ref="B29:B30"/>
    <mergeCell ref="U18:U19"/>
    <mergeCell ref="G1:K1"/>
    <mergeCell ref="L1:U1"/>
    <mergeCell ref="G2:K2"/>
    <mergeCell ref="L2:U2"/>
    <mergeCell ref="G3:K3"/>
    <mergeCell ref="L3:U3"/>
    <mergeCell ref="A9:A27"/>
    <mergeCell ref="A29:A30"/>
    <mergeCell ref="B18:B19"/>
    <mergeCell ref="A7:A8"/>
    <mergeCell ref="B7:B8"/>
    <mergeCell ref="C7:C8"/>
    <mergeCell ref="G7:G8"/>
    <mergeCell ref="H7:H8"/>
    <mergeCell ref="I7:I8"/>
    <mergeCell ref="B20:B27"/>
    <mergeCell ref="C18:C19"/>
    <mergeCell ref="G18:G19"/>
    <mergeCell ref="H18:H19"/>
    <mergeCell ref="I18:I19"/>
    <mergeCell ref="Z18:Z19"/>
    <mergeCell ref="Y29:Y30"/>
    <mergeCell ref="Z29:Z30"/>
    <mergeCell ref="C27:J27"/>
    <mergeCell ref="C16:J16"/>
    <mergeCell ref="G4:K4"/>
    <mergeCell ref="L4:U4"/>
    <mergeCell ref="G5:K5"/>
    <mergeCell ref="L5:U5"/>
    <mergeCell ref="X18:X19"/>
    <mergeCell ref="C29:C30"/>
    <mergeCell ref="G29:G30"/>
    <mergeCell ref="H29:H30"/>
    <mergeCell ref="Z7:Z8"/>
    <mergeCell ref="U7:U8"/>
    <mergeCell ref="V7:V8"/>
    <mergeCell ref="X7:X8"/>
    <mergeCell ref="W7:W8"/>
    <mergeCell ref="J7:J8"/>
    <mergeCell ref="K7:P7"/>
    <mergeCell ref="Q7:Q8"/>
    <mergeCell ref="D7:D8"/>
    <mergeCell ref="D18:D19"/>
    <mergeCell ref="F7:F8"/>
    <mergeCell ref="Z73:Z74"/>
    <mergeCell ref="B31:B38"/>
    <mergeCell ref="B40:B41"/>
    <mergeCell ref="B42:B49"/>
    <mergeCell ref="V51:V52"/>
    <mergeCell ref="U51:U52"/>
    <mergeCell ref="V62:V63"/>
    <mergeCell ref="D51:D52"/>
    <mergeCell ref="D62:D63"/>
    <mergeCell ref="D73:D74"/>
    <mergeCell ref="X62:X63"/>
    <mergeCell ref="C73:C74"/>
    <mergeCell ref="G73:G74"/>
    <mergeCell ref="H73:H74"/>
    <mergeCell ref="X51:X52"/>
    <mergeCell ref="C62:C63"/>
    <mergeCell ref="G62:G63"/>
    <mergeCell ref="H62:H63"/>
    <mergeCell ref="I62:I63"/>
    <mergeCell ref="J62:J63"/>
    <mergeCell ref="K62:P62"/>
    <mergeCell ref="I51:I52"/>
    <mergeCell ref="J51:J52"/>
    <mergeCell ref="K51:P51"/>
    <mergeCell ref="Z84:Z85"/>
    <mergeCell ref="A51:A52"/>
    <mergeCell ref="X29:X30"/>
    <mergeCell ref="C40:C41"/>
    <mergeCell ref="G40:G41"/>
    <mergeCell ref="H40:H41"/>
    <mergeCell ref="I40:I41"/>
    <mergeCell ref="J40:J41"/>
    <mergeCell ref="K40:P40"/>
    <mergeCell ref="I29:I30"/>
    <mergeCell ref="J29:J30"/>
    <mergeCell ref="K29:P29"/>
    <mergeCell ref="Q29:Q30"/>
    <mergeCell ref="Q40:Q41"/>
    <mergeCell ref="U29:U30"/>
    <mergeCell ref="D29:D30"/>
    <mergeCell ref="D40:D41"/>
    <mergeCell ref="Y40:Y41"/>
    <mergeCell ref="Z40:Z41"/>
    <mergeCell ref="Y51:Y52"/>
    <mergeCell ref="Z51:Z52"/>
    <mergeCell ref="Y62:Y63"/>
    <mergeCell ref="Z62:Z63"/>
    <mergeCell ref="Y73:Y74"/>
    <mergeCell ref="Y84:Y85"/>
    <mergeCell ref="D84:D85"/>
    <mergeCell ref="C93:J93"/>
    <mergeCell ref="A75:A93"/>
    <mergeCell ref="B86:B93"/>
    <mergeCell ref="A31:A49"/>
    <mergeCell ref="B51:B52"/>
    <mergeCell ref="B62:B63"/>
    <mergeCell ref="B64:B71"/>
    <mergeCell ref="B53:B60"/>
    <mergeCell ref="B84:B85"/>
    <mergeCell ref="B75:B82"/>
    <mergeCell ref="B73:B74"/>
    <mergeCell ref="C71:J71"/>
    <mergeCell ref="C38:J38"/>
    <mergeCell ref="C49:J49"/>
    <mergeCell ref="C60:J60"/>
    <mergeCell ref="C82:J82"/>
    <mergeCell ref="C51:C52"/>
    <mergeCell ref="G51:G52"/>
    <mergeCell ref="H51:H52"/>
    <mergeCell ref="A73:A74"/>
    <mergeCell ref="A53:A71"/>
    <mergeCell ref="Q51:Q52"/>
  </mergeCells>
  <phoneticPr fontId="9" type="noConversion"/>
  <conditionalFormatting sqref="U16">
    <cfRule type="cellIs" dxfId="8" priority="1" operator="notEqual">
      <formula>30</formula>
    </cfRule>
  </conditionalFormatting>
  <conditionalFormatting sqref="U27">
    <cfRule type="cellIs" dxfId="7" priority="3" operator="notEqual">
      <formula>30</formula>
    </cfRule>
  </conditionalFormatting>
  <conditionalFormatting sqref="U38">
    <cfRule type="cellIs" dxfId="6" priority="2" operator="notEqual">
      <formula>30</formula>
    </cfRule>
  </conditionalFormatting>
  <conditionalFormatting sqref="U49">
    <cfRule type="cellIs" dxfId="5" priority="4" operator="notEqual">
      <formula>30</formula>
    </cfRule>
  </conditionalFormatting>
  <conditionalFormatting sqref="U60">
    <cfRule type="cellIs" dxfId="4" priority="5" operator="notEqual">
      <formula>30</formula>
    </cfRule>
  </conditionalFormatting>
  <conditionalFormatting sqref="U71">
    <cfRule type="cellIs" dxfId="3" priority="6" operator="notEqual">
      <formula>30</formula>
    </cfRule>
  </conditionalFormatting>
  <conditionalFormatting sqref="U82">
    <cfRule type="cellIs" dxfId="2" priority="12" operator="notEqual">
      <formula>30</formula>
    </cfRule>
  </conditionalFormatting>
  <conditionalFormatting sqref="U93">
    <cfRule type="cellIs" dxfId="1" priority="7" operator="notEqual">
      <formula>30</formula>
    </cfRule>
  </conditionalFormatting>
  <conditionalFormatting sqref="U95">
    <cfRule type="cellIs" dxfId="0" priority="20" operator="notEqual">
      <formula>240</formula>
    </cfRule>
  </conditionalFormatting>
  <dataValidations count="6">
    <dataValidation type="list" allowBlank="1" showErrorMessage="1" sqref="O36 J53:J59 J20:J26 J31:J37 J64:J70 J42:J48 J75:J81 J9:J15 J86:J92" xr:uid="{00000000-0002-0000-0000-000000000000}">
      <formula1>"English,Kurdish,Arabic"</formula1>
    </dataValidation>
    <dataValidation type="list" allowBlank="1" sqref="V70:W70 V9:W15 W26 W31 W92 W81 V59:W59 V20:V26 W20:W23 V31:V37 V75:V81 V86:V92 V64:V69 V42:V48 W75 V53:V58" xr:uid="{00000000-0002-0000-0000-000001000000}">
      <formula1>"B,C,S,E"</formula1>
    </dataValidation>
    <dataValidation type="list" allowBlank="1" showErrorMessage="1" sqref="Q53:Q59 Q20:Q26 Q31:Q37 Q9:Q15 Q42:Q48 Q75:Q81 Q64:Q70 Q86:Q92" xr:uid="{00000000-0002-0000-0000-000002000000}">
      <formula1>"2,3,4,5,6,7,8,9,10"</formula1>
    </dataValidation>
    <dataValidation type="list" allowBlank="1" showInputMessage="1" showErrorMessage="1" sqref="Y70 Y81 Y25 Y59 Y92" xr:uid="{00000000-0002-0000-0000-000003000000}">
      <formula1>"√, "</formula1>
    </dataValidation>
    <dataValidation type="list" allowBlank="1" showInputMessage="1" showErrorMessage="1" sqref="Z86:Z92 Z20:Z26 Z31:Z37 Z42:Z48 Z53:Z59 Z75:Z81 Z64:Z70 Z9:Z15" xr:uid="{00000000-0002-0000-0000-000004000000}">
      <formula1>"U,C,D"</formula1>
    </dataValidation>
    <dataValidation type="list" allowBlank="1" showInputMessage="1" showErrorMessage="1" sqref="Y75:Y80 Y20:Y24 Y31:Y37 Y42:Y48 Y53:Y58 Y64:Y69 Y86:Y91 Y26 Y9:Y15" xr:uid="{00000000-0002-0000-0000-000005000000}">
      <formula1>"ABET, Engineering, Communication, Computer Science, Media Technology, University amd Languages, "</formula1>
    </dataValidation>
  </dataValidations>
  <printOptions horizontalCentered="1" gridLines="1"/>
  <pageMargins left="0.31496062992126" right="0.31496062992126" top="0.43307086614173201" bottom="0.39370078740157499" header="0" footer="0"/>
  <pageSetup paperSize="8" scale="47" fitToWidth="0" fitToHeight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3190-0461-41F6-89B5-BEF4CC9E37DA}">
  <dimension ref="A1:E47"/>
  <sheetViews>
    <sheetView topLeftCell="A27" zoomScale="111" workbookViewId="0">
      <selection activeCell="A47" sqref="A47"/>
    </sheetView>
  </sheetViews>
  <sheetFormatPr defaultRowHeight="13.5"/>
  <cols>
    <col min="1" max="1" width="32.5703125" bestFit="1" customWidth="1"/>
    <col min="4" max="4" width="35.28515625" bestFit="1" customWidth="1"/>
    <col min="5" max="5" width="4.5703125" bestFit="1" customWidth="1"/>
  </cols>
  <sheetData>
    <row r="1" spans="1:5">
      <c r="A1" t="s">
        <v>293</v>
      </c>
      <c r="B1" t="s">
        <v>294</v>
      </c>
      <c r="D1" t="s">
        <v>295</v>
      </c>
      <c r="E1" t="s">
        <v>296</v>
      </c>
    </row>
    <row r="2" spans="1:5" ht="15">
      <c r="A2" s="140" t="s">
        <v>89</v>
      </c>
      <c r="B2" s="141" t="s">
        <v>291</v>
      </c>
      <c r="C2" s="142"/>
      <c r="D2" s="140" t="s">
        <v>89</v>
      </c>
      <c r="E2" s="135" t="s">
        <v>292</v>
      </c>
    </row>
    <row r="3" spans="1:5" ht="15">
      <c r="A3" s="143" t="s">
        <v>206</v>
      </c>
      <c r="B3" s="141" t="s">
        <v>291</v>
      </c>
      <c r="C3" s="142"/>
      <c r="D3" s="143" t="s">
        <v>206</v>
      </c>
      <c r="E3" s="135" t="s">
        <v>292</v>
      </c>
    </row>
    <row r="4" spans="1:5" ht="15">
      <c r="A4" s="144" t="s">
        <v>256</v>
      </c>
      <c r="B4" s="141" t="s">
        <v>291</v>
      </c>
      <c r="C4" s="142"/>
      <c r="D4" s="140" t="s">
        <v>282</v>
      </c>
      <c r="E4" s="135" t="s">
        <v>292</v>
      </c>
    </row>
    <row r="5" spans="1:5" ht="15">
      <c r="A5" s="23" t="s">
        <v>80</v>
      </c>
      <c r="B5" s="135" t="s">
        <v>291</v>
      </c>
      <c r="D5" s="23" t="s">
        <v>80</v>
      </c>
      <c r="E5" s="135" t="s">
        <v>292</v>
      </c>
    </row>
    <row r="6" spans="1:5" ht="15">
      <c r="A6" s="18" t="s">
        <v>173</v>
      </c>
      <c r="B6" s="135" t="s">
        <v>291</v>
      </c>
      <c r="D6" s="18" t="s">
        <v>173</v>
      </c>
      <c r="E6" s="135" t="s">
        <v>292</v>
      </c>
    </row>
    <row r="7" spans="1:5" ht="15">
      <c r="A7" s="23" t="s">
        <v>91</v>
      </c>
      <c r="B7" s="135" t="s">
        <v>291</v>
      </c>
      <c r="D7" s="23" t="s">
        <v>91</v>
      </c>
      <c r="E7" s="135" t="s">
        <v>292</v>
      </c>
    </row>
    <row r="8" spans="1:5" ht="15">
      <c r="A8" s="39" t="s">
        <v>104</v>
      </c>
      <c r="B8" s="135" t="s">
        <v>291</v>
      </c>
      <c r="D8" s="39" t="s">
        <v>104</v>
      </c>
      <c r="E8" s="135" t="s">
        <v>292</v>
      </c>
    </row>
    <row r="9" spans="1:5" ht="15">
      <c r="A9" s="23" t="s">
        <v>93</v>
      </c>
      <c r="B9" s="135" t="s">
        <v>291</v>
      </c>
      <c r="D9" s="23" t="s">
        <v>93</v>
      </c>
      <c r="E9" s="135" t="s">
        <v>292</v>
      </c>
    </row>
    <row r="10" spans="1:5" ht="15">
      <c r="A10" s="23" t="s">
        <v>77</v>
      </c>
      <c r="B10" s="135" t="s">
        <v>291</v>
      </c>
      <c r="D10" s="23" t="s">
        <v>77</v>
      </c>
      <c r="E10" s="135" t="s">
        <v>292</v>
      </c>
    </row>
    <row r="11" spans="1:5" ht="15">
      <c r="A11" s="17" t="s">
        <v>102</v>
      </c>
      <c r="B11" s="135" t="s">
        <v>291</v>
      </c>
      <c r="D11" s="23" t="s">
        <v>102</v>
      </c>
      <c r="E11" s="135" t="s">
        <v>292</v>
      </c>
    </row>
    <row r="12" spans="1:5" ht="15">
      <c r="A12" s="127" t="s">
        <v>261</v>
      </c>
      <c r="B12" s="135" t="s">
        <v>291</v>
      </c>
      <c r="D12" s="23" t="s">
        <v>280</v>
      </c>
      <c r="E12" s="135" t="s">
        <v>292</v>
      </c>
    </row>
    <row r="13" spans="1:5" ht="15">
      <c r="A13" s="23" t="s">
        <v>75</v>
      </c>
      <c r="B13" s="135" t="s">
        <v>291</v>
      </c>
      <c r="D13" s="39" t="s">
        <v>75</v>
      </c>
      <c r="E13" s="135" t="s">
        <v>292</v>
      </c>
    </row>
    <row r="14" spans="1:5" ht="15">
      <c r="A14" s="137" t="s">
        <v>257</v>
      </c>
      <c r="B14" s="135" t="s">
        <v>291</v>
      </c>
      <c r="D14" s="138" t="s">
        <v>276</v>
      </c>
      <c r="E14" s="135" t="s">
        <v>292</v>
      </c>
    </row>
    <row r="15" spans="1:5" ht="15">
      <c r="A15" s="39" t="s">
        <v>117</v>
      </c>
      <c r="B15" s="135" t="s">
        <v>291</v>
      </c>
      <c r="D15" s="39" t="s">
        <v>117</v>
      </c>
      <c r="E15" s="135" t="s">
        <v>292</v>
      </c>
    </row>
    <row r="16" spans="1:5" ht="15">
      <c r="A16" s="23" t="s">
        <v>127</v>
      </c>
      <c r="B16" s="135" t="s">
        <v>291</v>
      </c>
      <c r="D16" s="23" t="s">
        <v>127</v>
      </c>
      <c r="E16" s="135" t="s">
        <v>292</v>
      </c>
    </row>
    <row r="17" spans="1:5" ht="15">
      <c r="A17" s="39" t="s">
        <v>107</v>
      </c>
      <c r="B17" s="135" t="s">
        <v>291</v>
      </c>
      <c r="D17" s="39" t="s">
        <v>107</v>
      </c>
      <c r="E17" s="135" t="s">
        <v>292</v>
      </c>
    </row>
    <row r="18" spans="1:5" ht="15">
      <c r="A18" s="23" t="s">
        <v>122</v>
      </c>
      <c r="B18" s="135" t="s">
        <v>291</v>
      </c>
      <c r="D18" s="23" t="s">
        <v>122</v>
      </c>
      <c r="E18" s="135" t="s">
        <v>292</v>
      </c>
    </row>
    <row r="19" spans="1:5" ht="15">
      <c r="A19" s="39" t="s">
        <v>85</v>
      </c>
      <c r="B19" s="135" t="s">
        <v>291</v>
      </c>
      <c r="D19" s="23" t="s">
        <v>85</v>
      </c>
      <c r="E19" s="135" t="s">
        <v>292</v>
      </c>
    </row>
    <row r="21" spans="1:5" ht="15">
      <c r="A21" s="128" t="s">
        <v>84</v>
      </c>
      <c r="B21" s="135" t="s">
        <v>291</v>
      </c>
      <c r="D21" s="39" t="s">
        <v>84</v>
      </c>
      <c r="E21" s="135" t="s">
        <v>292</v>
      </c>
    </row>
    <row r="22" spans="1:5" ht="15">
      <c r="A22" s="127" t="s">
        <v>297</v>
      </c>
      <c r="B22" s="135" t="s">
        <v>291</v>
      </c>
      <c r="D22" s="39" t="s">
        <v>115</v>
      </c>
      <c r="E22" s="135" t="s">
        <v>292</v>
      </c>
    </row>
    <row r="23" spans="1:5" ht="15">
      <c r="A23" s="18" t="s">
        <v>288</v>
      </c>
      <c r="B23" s="135" t="s">
        <v>291</v>
      </c>
      <c r="D23" s="18" t="s">
        <v>288</v>
      </c>
      <c r="E23" s="135" t="s">
        <v>292</v>
      </c>
    </row>
    <row r="26" spans="1:5" ht="15">
      <c r="A26" s="23" t="s">
        <v>88</v>
      </c>
      <c r="B26" s="135" t="s">
        <v>291</v>
      </c>
      <c r="D26" s="39" t="s">
        <v>88</v>
      </c>
      <c r="E26" s="135" t="s">
        <v>292</v>
      </c>
    </row>
    <row r="27" spans="1:5" ht="15">
      <c r="A27" s="39" t="s">
        <v>120</v>
      </c>
      <c r="B27" s="135" t="s">
        <v>291</v>
      </c>
      <c r="D27" s="39" t="s">
        <v>120</v>
      </c>
      <c r="E27" s="135" t="s">
        <v>292</v>
      </c>
    </row>
    <row r="29" spans="1:5" ht="15">
      <c r="A29" s="39" t="s">
        <v>96</v>
      </c>
      <c r="B29" s="135" t="s">
        <v>291</v>
      </c>
      <c r="D29" s="39" t="s">
        <v>96</v>
      </c>
    </row>
    <row r="30" spans="1:5" ht="15">
      <c r="A30" s="23" t="s">
        <v>110</v>
      </c>
      <c r="B30" s="135" t="s">
        <v>291</v>
      </c>
      <c r="D30" s="39" t="s">
        <v>110</v>
      </c>
      <c r="E30" s="135" t="s">
        <v>292</v>
      </c>
    </row>
    <row r="42" spans="1:5" ht="15">
      <c r="A42" s="130" t="s">
        <v>298</v>
      </c>
      <c r="B42" s="135" t="s">
        <v>291</v>
      </c>
      <c r="D42" s="39" t="s">
        <v>278</v>
      </c>
      <c r="E42" s="135" t="s">
        <v>292</v>
      </c>
    </row>
    <row r="43" spans="1:5" ht="15">
      <c r="A43" s="130" t="s">
        <v>299</v>
      </c>
      <c r="B43" s="135" t="s">
        <v>291</v>
      </c>
      <c r="D43" s="39" t="s">
        <v>284</v>
      </c>
      <c r="E43" s="135" t="s">
        <v>292</v>
      </c>
    </row>
    <row r="44" spans="1:5" ht="15">
      <c r="A44" s="139" t="s">
        <v>285</v>
      </c>
      <c r="B44" s="135" t="s">
        <v>291</v>
      </c>
      <c r="D44" s="139" t="s">
        <v>285</v>
      </c>
      <c r="E44" s="135" t="s">
        <v>292</v>
      </c>
    </row>
    <row r="45" spans="1:5" ht="15">
      <c r="A45" s="127" t="s">
        <v>259</v>
      </c>
      <c r="B45" s="135" t="s">
        <v>291</v>
      </c>
      <c r="D45" s="23" t="s">
        <v>283</v>
      </c>
      <c r="E45" s="135" t="s">
        <v>292</v>
      </c>
    </row>
    <row r="46" spans="1:5" ht="15">
      <c r="A46" s="131" t="s">
        <v>253</v>
      </c>
      <c r="B46" s="135" t="s">
        <v>291</v>
      </c>
      <c r="D46" s="18" t="s">
        <v>290</v>
      </c>
      <c r="E46" s="135" t="s">
        <v>292</v>
      </c>
    </row>
    <row r="47" spans="1:5" ht="15">
      <c r="A47" s="136" t="s">
        <v>258</v>
      </c>
      <c r="B47" s="135" t="s">
        <v>291</v>
      </c>
      <c r="D47" s="138" t="s">
        <v>287</v>
      </c>
      <c r="E47" s="135" t="s">
        <v>292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rightToLeft="1" workbookViewId="0">
      <selection activeCell="A19" sqref="A19"/>
    </sheetView>
  </sheetViews>
  <sheetFormatPr defaultRowHeight="13.5"/>
  <cols>
    <col min="1" max="1" width="34.42578125" bestFit="1" customWidth="1"/>
    <col min="2" max="2" width="11.7109375" bestFit="1" customWidth="1"/>
    <col min="3" max="3" width="8.140625" bestFit="1" customWidth="1"/>
    <col min="4" max="4" width="17.85546875" bestFit="1" customWidth="1"/>
    <col min="5" max="5" width="7.5703125" bestFit="1" customWidth="1"/>
  </cols>
  <sheetData>
    <row r="1" spans="1:5" ht="21">
      <c r="A1" s="92" t="s">
        <v>183</v>
      </c>
      <c r="B1" s="92" t="s">
        <v>184</v>
      </c>
      <c r="C1" s="92" t="s">
        <v>185</v>
      </c>
      <c r="D1" s="92" t="s">
        <v>186</v>
      </c>
      <c r="E1" s="92" t="s">
        <v>185</v>
      </c>
    </row>
    <row r="2" spans="1:5" ht="21">
      <c r="A2" s="88" t="s">
        <v>178</v>
      </c>
      <c r="B2" s="89">
        <f>COUNTIF('تعديل شهر تشرين2'!$Y$7:$Y$93,A2)</f>
        <v>11</v>
      </c>
      <c r="C2" s="87">
        <f t="shared" ref="C2:C8" si="0">B2/$B$8</f>
        <v>0.25</v>
      </c>
      <c r="D2" s="90">
        <f>SUMIFS('تعديل شهر تشرين2'!$U$7:$U$93,'تعديل شهر تشرين2'!$Y$7:$Y$93,احصائيات!A2)</f>
        <v>58</v>
      </c>
      <c r="E2" s="91">
        <f t="shared" ref="E2:E7" si="1">D2/$D$8</f>
        <v>0.26508226691042047</v>
      </c>
    </row>
    <row r="3" spans="1:5" ht="21">
      <c r="A3" s="88" t="s">
        <v>175</v>
      </c>
      <c r="B3" s="89">
        <f>COUNTIF('تعديل شهر تشرين2'!$Y$7:$Y$93,A3)</f>
        <v>9</v>
      </c>
      <c r="C3" s="87">
        <f t="shared" si="0"/>
        <v>0.20454545454545456</v>
      </c>
      <c r="D3" s="90">
        <f>SUMIFS('تعديل شهر تشرين2'!$U$7:$U$93,'تعديل شهر تشرين2'!$Y$7:$Y$93,احصائيات!A3)</f>
        <v>41</v>
      </c>
      <c r="E3" s="91">
        <f>D3/$D$8</f>
        <v>0.18738574040219377</v>
      </c>
    </row>
    <row r="4" spans="1:5" ht="21">
      <c r="A4" s="88" t="s">
        <v>180</v>
      </c>
      <c r="B4" s="89">
        <f>COUNTIF('تعديل شهر تشرين2'!$Y$7:$Y$93,A4)</f>
        <v>10</v>
      </c>
      <c r="C4" s="87">
        <f t="shared" si="0"/>
        <v>0.22727272727272727</v>
      </c>
      <c r="D4" s="90">
        <f>SUMIFS('تعديل شهر تشرين2'!$U$7:$U$93,'تعديل شهر تشرين2'!$Y$7:$Y$93,احصائيات!A4)</f>
        <v>56</v>
      </c>
      <c r="E4" s="91">
        <f t="shared" si="1"/>
        <v>0.25594149908592323</v>
      </c>
    </row>
    <row r="5" spans="1:5" ht="21">
      <c r="A5" s="88" t="s">
        <v>179</v>
      </c>
      <c r="B5" s="89">
        <f>COUNTIF('تعديل شهر تشرين2'!$Y$7:$Y$93,A5)</f>
        <v>5</v>
      </c>
      <c r="C5" s="87">
        <f t="shared" si="0"/>
        <v>0.11363636363636363</v>
      </c>
      <c r="D5" s="90">
        <f>SUMIFS('تعديل شهر تشرين2'!$U$7:$U$93,'تعديل شهر تشرين2'!$Y$7:$Y$93,احصائيات!A5)</f>
        <v>20.8</v>
      </c>
      <c r="E5" s="91">
        <f t="shared" si="1"/>
        <v>9.5063985374771481E-2</v>
      </c>
    </row>
    <row r="6" spans="1:5" ht="21">
      <c r="A6" s="88" t="s">
        <v>177</v>
      </c>
      <c r="B6" s="89">
        <f>COUNTIF('تعديل شهر تشرين2'!$Y$7:$Y$93,A6)</f>
        <v>9</v>
      </c>
      <c r="C6" s="87">
        <f t="shared" si="0"/>
        <v>0.20454545454545456</v>
      </c>
      <c r="D6" s="90">
        <f>SUMIFS('تعديل شهر تشرين2'!$U$7:$U$93,'تعديل شهر تشرين2'!$Y$7:$Y$93,احصائيات!A6)</f>
        <v>43</v>
      </c>
      <c r="E6" s="91">
        <f t="shared" si="1"/>
        <v>0.19652650822669104</v>
      </c>
    </row>
    <row r="7" spans="1:5" ht="21">
      <c r="A7" s="88" t="s">
        <v>176</v>
      </c>
      <c r="B7" s="89">
        <f>COUNTIF('تعديل شهر تشرين2'!$Y$7:$Y$93,A7)</f>
        <v>0</v>
      </c>
      <c r="C7" s="87">
        <f t="shared" si="0"/>
        <v>0</v>
      </c>
      <c r="D7" s="90">
        <f>SUMIFS('تعديل شهر تشرين2'!$U$7:$U$93,'تعديل شهر تشرين2'!$Y$7:$Y$93,احصائيات!A7)</f>
        <v>0</v>
      </c>
      <c r="E7" s="91">
        <f t="shared" si="1"/>
        <v>0</v>
      </c>
    </row>
    <row r="8" spans="1:5" ht="21">
      <c r="A8" s="88" t="s">
        <v>182</v>
      </c>
      <c r="B8" s="89">
        <f>SUM(B2:B7)</f>
        <v>44</v>
      </c>
      <c r="C8" s="87">
        <f t="shared" si="0"/>
        <v>1</v>
      </c>
      <c r="D8" s="90">
        <f>SUM(D2:D7)</f>
        <v>218.8</v>
      </c>
      <c r="E8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2</vt:i4>
      </vt:variant>
    </vt:vector>
  </HeadingPairs>
  <TitlesOfParts>
    <vt:vector size="5" baseType="lpstr">
      <vt:lpstr>تعديل شهر تشرين2</vt:lpstr>
      <vt:lpstr>Sheet1</vt:lpstr>
      <vt:lpstr>احصائيات</vt:lpstr>
      <vt:lpstr>'تعديل شهر تشرين2'!Print_Area</vt:lpstr>
      <vt:lpstr>'تعديل شهر تشرين2'!Print_Titles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Atheer Al-Chalabi</dc:creator>
  <cp:lastModifiedBy>fujtsu</cp:lastModifiedBy>
  <cp:lastPrinted>2024-09-21T15:49:26Z</cp:lastPrinted>
  <dcterms:created xsi:type="dcterms:W3CDTF">2024-09-21T15:20:28Z</dcterms:created>
  <dcterms:modified xsi:type="dcterms:W3CDTF">2025-07-15T17:40:04Z</dcterms:modified>
</cp:coreProperties>
</file>